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7485" tabRatio="801" activeTab="0"/>
  </bookViews>
  <sheets>
    <sheet name="31.03.17г.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A1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<sst xmlns="http://schemas.openxmlformats.org/spreadsheetml/2006/main" count="306" uniqueCount="221">
  <si>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</si>
  <si>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</si>
  <si>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</si>
  <si>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</si>
  <si>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</si>
  <si>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</si>
  <si>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</si>
  <si>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</si>
  <si>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</si>
  <si>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</si>
  <si>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</si>
  <si>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</si>
  <si>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</si>
  <si>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</si>
  <si>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</si>
  <si>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</si>
  <si>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</si>
  <si>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</si>
  <si>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</si>
  <si>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услуги связи</t>
  </si>
  <si>
    <t>коммунальные услуги</t>
  </si>
  <si>
    <t>приобретение основных средств</t>
  </si>
  <si>
    <t>приобретение материальных запасов</t>
  </si>
  <si>
    <t>Приложение 1</t>
  </si>
  <si>
    <t>приобретенного учреждением за счет доходов, полученных от платной и иной приносящей доход деятельности</t>
  </si>
  <si>
    <t>прочие выплаты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</si>
  <si>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</si>
  <si>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</si>
  <si>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</si>
  <si>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</si>
  <si>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</si>
  <si>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</si>
  <si>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</si>
  <si>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</si>
  <si>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подпись</t>
  </si>
  <si>
    <t>руб. (с точностью до второго десятичного знака)</t>
  </si>
  <si>
    <t>План финансово-хозяйственной деятельности общеобразовательного учреждения на 2017 год</t>
  </si>
  <si>
    <t xml:space="preserve"> из них:</t>
  </si>
  <si>
    <t>1.5. Общая балансовая стоимость движимого государственного (муниципального) имущества на дату составления Плана</t>
  </si>
  <si>
    <t>балансовая стоимость особо ценного движимого имущества</t>
  </si>
  <si>
    <t>Нефинансовые активы, всего:</t>
  </si>
  <si>
    <t>недвижимое имущество, всего;</t>
  </si>
  <si>
    <t>в том числе: 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</si>
  <si>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</si>
  <si>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</si>
  <si>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</si>
  <si>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</si>
  <si>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</si>
  <si>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№ п/п</t>
  </si>
  <si>
    <t>1.1.</t>
  </si>
  <si>
    <t>1.2.</t>
  </si>
  <si>
    <t>2.1.</t>
  </si>
  <si>
    <t>2.2.</t>
  </si>
  <si>
    <t>2.3.</t>
  </si>
  <si>
    <t>2.4.</t>
  </si>
  <si>
    <t>2.5.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</si>
  <si>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</si>
  <si>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</si>
  <si>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</si>
  <si>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</si>
  <si>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</si>
  <si>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</si>
  <si>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</si>
  <si>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</si>
  <si>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</si>
  <si>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</si>
  <si>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100</t>
  </si>
  <si>
    <t>110</t>
  </si>
  <si>
    <t>доходы от оказания услуг, работ</t>
  </si>
  <si>
    <t>120</t>
  </si>
  <si>
    <t>доходы от штрафов, пеней, иных сумм принудительного изъятия</t>
  </si>
  <si>
    <t>прочие доходы</t>
  </si>
  <si>
    <t>доходы от операций с активами</t>
  </si>
  <si>
    <t>Выплаты по расходам, всего:</t>
  </si>
  <si>
    <t>в том числе на 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</si>
  <si>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</si>
  <si>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</si>
  <si>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услуг, всего</t>
  </si>
  <si>
    <t>прочие</t>
  </si>
  <si>
    <t>расходы на закупку товаров, работ, услуг, всего</t>
  </si>
  <si>
    <t>из них: оплата труда и начисления на выплаты по оплате труда</t>
  </si>
  <si>
    <t xml:space="preserve">в том числе:  </t>
  </si>
  <si>
    <t>Выбытие финансовых активов, всего</t>
  </si>
  <si>
    <t>прочие выбытия</t>
  </si>
  <si>
    <t>Остаток на начало года</t>
  </si>
  <si>
    <t>Остаток на конец года</t>
  </si>
  <si>
    <t>Х</t>
  </si>
  <si>
    <t>130</t>
  </si>
  <si>
    <t>140</t>
  </si>
  <si>
    <t>150</t>
  </si>
  <si>
    <t>160</t>
  </si>
  <si>
    <t>180</t>
  </si>
  <si>
    <t>200</t>
  </si>
  <si>
    <t>210</t>
  </si>
  <si>
    <t>211</t>
  </si>
  <si>
    <t>212</t>
  </si>
  <si>
    <t>213</t>
  </si>
  <si>
    <t>214</t>
  </si>
  <si>
    <t>220</t>
  </si>
  <si>
    <t>230</t>
  </si>
  <si>
    <t>безвозмездные перечисления организациям</t>
  </si>
  <si>
    <t>240</t>
  </si>
  <si>
    <t>250</t>
  </si>
  <si>
    <t>260</t>
  </si>
  <si>
    <t>261</t>
  </si>
  <si>
    <t>262</t>
  </si>
  <si>
    <t>263</t>
  </si>
  <si>
    <t>264</t>
  </si>
  <si>
    <t>265</t>
  </si>
  <si>
    <t>300</t>
  </si>
  <si>
    <t>310</t>
  </si>
  <si>
    <t>320</t>
  </si>
  <si>
    <t>400</t>
  </si>
  <si>
    <t>410</t>
  </si>
  <si>
    <t>420</t>
  </si>
  <si>
    <t>500</t>
  </si>
  <si>
    <t>600</t>
  </si>
  <si>
    <t>Код строки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</si>
  <si>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</si>
  <si>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</si>
  <si>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числе: заработная плата</t>
  </si>
  <si>
    <t>арендная плата за пользование имуществом, работы, услуг по содержанию имущества</t>
  </si>
  <si>
    <t>из них: увеличение остатков средств</t>
  </si>
  <si>
    <t>пд</t>
  </si>
  <si>
    <t>из них: уменьшение остатков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</si>
  <si>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</si>
  <si>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</si>
  <si>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</si>
  <si>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</si>
  <si>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на 20__г. очередной финансовый год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</si>
  <si>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</si>
  <si>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</si>
  <si>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</si>
  <si>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</si>
  <si>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1001</t>
  </si>
  <si>
    <t>2001</t>
  </si>
  <si>
    <t>Приложение 2</t>
  </si>
  <si>
    <t>Сумма, руб.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</si>
  <si>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</si>
  <si>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</si>
  <si>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</si>
  <si>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</si>
  <si>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</si>
  <si>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</si>
  <si>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</si>
  <si>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</si>
  <si>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Приложение 3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</si>
  <si>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</si>
  <si>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</si>
  <si>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</si>
  <si>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</si>
  <si>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Сумма, тыс. руб.</t>
  </si>
  <si>
    <t>1.4. Общая балансовая стоимость недвижимого государственного (муниципального) имущества на дату составления Плана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</si>
  <si>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</si>
  <si>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266</t>
  </si>
  <si>
    <t>267</t>
  </si>
  <si>
    <t>субсидии, предоставляемые в соответствии с абзацем вторым пункта 78.1 Бюджетного кодекса Российской Федерации*</t>
  </si>
  <si>
    <t>Директор МКУ "ЦБ УО Ленинского района г. Саратова"</t>
  </si>
  <si>
    <t>Е.С. Мирошникова</t>
  </si>
  <si>
    <t>Обязательства, всего:</t>
  </si>
  <si>
    <t>из них: долговые обязательства</t>
  </si>
  <si>
    <t>в том числе: просроченная кредиторская задолженность</t>
  </si>
  <si>
    <t>транспортные услуги</t>
  </si>
  <si>
    <t>родительская плата за присмотр и уход за детьми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</si>
  <si>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</si>
  <si>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</t>
  </si>
  <si>
    <t>поступления от иной приносящей доход деятельности</t>
  </si>
  <si>
    <t>доходы, получаемые в виде арендной либо иной платы за передачу и возмездное пользование государственного и муниципального имущества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</si>
  <si>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</si>
  <si>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</si>
  <si>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</si>
  <si>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 том числе: ремонт</t>
  </si>
  <si>
    <t>в том числе: питание</t>
  </si>
  <si>
    <t>268</t>
  </si>
  <si>
    <t>на 20__г. 1-ый год планового периода</t>
  </si>
  <si>
    <t>на 20__г. 2-ый год планового периода</t>
  </si>
  <si>
    <t>* - количество столбцов в графе "Субсидии, предоставляемые в соответствии с абзацем вторым пункта 78.1 Бюджетного кодекса Российской Федерации*"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</si>
  <si>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Поступление финансовых активов, всего:</t>
  </si>
  <si>
    <t>Сведения о средствах, поступающих во временное распоряжение учреждения на ___________20___ г.</t>
  </si>
  <si>
    <t>Администрация муниципального образования "Город Саратов" - администрация Ленинского района муниципального образования "Город Саратов"</t>
  </si>
  <si>
    <t>Управление Федерального казначейства по Саратовской области</t>
  </si>
  <si>
    <t>Директор МОУ "Средняя общеобразовательная школа № 48"</t>
  </si>
  <si>
    <t>Л.Г. Горбанева</t>
  </si>
  <si>
    <t>Муниципальное общеобразовательное учреждение "Средняя общеобразовательная школа № 48" Ленинского района города Саратова</t>
  </si>
  <si>
    <t>МОУ "СОШ № 48"</t>
  </si>
  <si>
    <t>410041, г. Саратов, ул. Загороднева, дом 2.</t>
  </si>
  <si>
    <t>1. Обеспечение гарантий права на качественное образование.</t>
  </si>
  <si>
    <t>2. Осуществление образовательного процесса.</t>
  </si>
  <si>
    <t>3. Формирование общей культуры личности обучающихся на основе обязательного минимума содержания общеобразовательных программ, создание условий для развития личности, ее самореализации и самоопределения.</t>
  </si>
  <si>
    <t>4. Создание основы осознанного выбора и последующего освоения профессиональных образовательных программ.</t>
  </si>
  <si>
    <t>5.Воспитание гражданственности, трудолюбия, уважения к правам и свободам человека, любви к окружающей природе, Родине, семье.</t>
  </si>
  <si>
    <t>6. Создание условий , гарантирующих охрану и укрепление здоровья обучающихся.</t>
  </si>
  <si>
    <t>1. Реализация общеобразовательных программ, начального общего, основного общего и среднего (полного) общего образования</t>
  </si>
  <si>
    <t>2. Реализация дополнительных образовательных программ и оказание дополнительных образовательных услуг при исполнении муниципального заказа.</t>
  </si>
  <si>
    <t>Дополнительные образовательные услуги:</t>
  </si>
  <si>
    <t>1. Курс "Аадаптационно-подготовительные занятия для будущих первоклассников".</t>
  </si>
  <si>
    <t>2  Занятия в кружке "Современный танец".</t>
  </si>
  <si>
    <t>3  Занятия в кружке "Изобразительное и декоративно-прикладное искусство".</t>
  </si>
  <si>
    <t>4  Спецкурс "Развитие логического мышления у старших школьников".</t>
  </si>
  <si>
    <t>5  Спецкурс "За страницами учебника математики".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</si>
  <si>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 за счет средств бюджета города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</si>
  <si>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за счет средств областного бюджета</t>
  </si>
  <si>
    <t>на 20_17_г. очередной финансовый год</t>
  </si>
  <si>
    <t>на 20_18_г. 1-ый год планового периода</t>
  </si>
  <si>
    <t>на 20_19_г. 2-ой год планового периода</t>
  </si>
  <si>
    <t>231</t>
  </si>
  <si>
    <t>уплата прочих налогов, сборов</t>
  </si>
  <si>
    <t>232</t>
  </si>
  <si>
    <t>уплата иных платежей</t>
  </si>
  <si>
    <t>233</t>
  </si>
  <si>
    <t>из них: уплата налога на имущество и земельного налога</t>
  </si>
  <si>
    <t>20_17_ г.</t>
  </si>
  <si>
    <t>2017 г.</t>
  </si>
  <si>
    <r>
      <t xml:space="preserve">II. Показатели финансового состояния учреждения на __01 января__20_17_г.
</t>
    </r>
    <r>
      <rPr>
        <b/>
        <sz val="12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</si>
  <si>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t>марта</t>
  </si>
  <si>
    <t>Исполнение судебных решений и решений налогового органа по обращению взыскания на средства бюджета муниципального образования "Город Саратов"</t>
  </si>
  <si>
    <t>Погашение кредиторской задолженности прошлых лет по расходам на выполнение муниципальных заданий муниципальными бюджетными и автономными учреждениями</t>
  </si>
  <si>
    <t>Показатели выплат по расходам на закупку товаров, работ, услуг учреждения на _31 марта_20_17_ г.</t>
  </si>
  <si>
    <t>III. Показатели по поступлениям  и выплатам  учреждения на _31 марта_20_17_ г.</t>
  </si>
  <si>
    <t>"   31  "</t>
  </si>
  <si>
    <t>31 марта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</si>
</sst>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2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Fill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horizontal="left"/>
    </xf>
    <xf numFmtId="0" fontId="19" fillId="0" borderId="0" xfId="0" applyFont="1" applyFill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17" fillId="0" borderId="0" xfId="0" applyFont="1" applyBorder="1" applyAlignment="1">
      <alignment horizontal="right" wrapText="1"/>
    </xf>
    <xf numFmtId="14" fontId="21" fillId="0" borderId="12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4" fontId="1" fillId="0" borderId="13" xfId="0" applyNumberFormat="1" applyFont="1" applyFill="1" applyBorder="1" applyAlignment="1">
      <alignment horizontal="center" wrapText="1"/>
    </xf>
    <xf numFmtId="0" fontId="17" fillId="0" borderId="11" xfId="0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/>
    </xf>
    <xf numFmtId="0" fontId="22" fillId="0" borderId="12" xfId="0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16" fillId="33" borderId="12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4" fontId="16" fillId="34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" fontId="15" fillId="34" borderId="12" xfId="0" applyNumberFormat="1" applyFont="1" applyFill="1" applyBorder="1" applyAlignment="1">
      <alignment horizontal="center" vertical="center"/>
    </xf>
    <xf numFmtId="49" fontId="16" fillId="34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4" fontId="63" fillId="0" borderId="12" xfId="0" applyNumberFormat="1" applyFont="1" applyFill="1" applyBorder="1" applyAlignment="1">
      <alignment horizontal="center" vertical="center"/>
    </xf>
    <xf numFmtId="4" fontId="63" fillId="0" borderId="12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7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wrapText="1"/>
    </xf>
    <xf numFmtId="0" fontId="1" fillId="0" borderId="10" xfId="0" applyFont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7" fillId="0" borderId="11" xfId="0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/>
    </xf>
    <xf numFmtId="0" fontId="16" fillId="0" borderId="1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wrapText="1"/>
    </xf>
    <xf numFmtId="0" fontId="16" fillId="3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justify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/>
    </xf>
    <xf numFmtId="0" fontId="16" fillId="0" borderId="0" xfId="0" applyFont="1" applyAlignment="1">
      <alignment horizont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0" fontId="16" fillId="36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78"/>
  <sheetViews>
    <sheetView tabSelected="1" zoomScale="70" zoomScaleNormal="70" zoomScalePageLayoutView="0" workbookViewId="0" topLeftCell="A1">
      <selection activeCell="A13" sqref="A13:X13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10.875" style="2" customWidth="1"/>
    <col min="10" max="10" width="5.875" style="2" customWidth="1"/>
    <col min="11" max="11" width="4.125" style="2" customWidth="1"/>
    <col min="12" max="12" width="6.375" style="2" customWidth="1"/>
    <col min="13" max="13" width="23.125" style="2" customWidth="1"/>
    <col min="14" max="14" width="22.25390625" style="1" customWidth="1"/>
    <col min="15" max="15" width="25.00390625" style="1" customWidth="1"/>
    <col min="16" max="16" width="26.375" style="1" customWidth="1"/>
    <col min="17" max="18" width="21.75390625" style="1" customWidth="1"/>
    <col min="19" max="19" width="18.75390625" style="1" customWidth="1"/>
    <col min="20" max="20" width="17.75390625" style="1" customWidth="1"/>
    <col min="21" max="21" width="18.375" style="1" customWidth="1"/>
    <col min="22" max="23" width="19.00390625" style="1" customWidth="1"/>
    <col min="24" max="24" width="24.75390625" style="1" customWidth="1"/>
    <col min="25" max="25" width="17.00390625" style="1" customWidth="1"/>
    <col min="26" max="26" width="21.375" style="1" customWidth="1"/>
    <col min="27" max="16384" width="9.125" style="1" customWidth="1"/>
  </cols>
  <sheetData>
    <row r="1" spans="1:26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s="5" customFormat="1" ht="20.25">
      <c r="A4" s="194"/>
      <c r="B4" s="194"/>
      <c r="C4" s="194"/>
      <c r="D4" s="194"/>
      <c r="E4" s="194"/>
      <c r="F4" s="194"/>
      <c r="G4" s="194"/>
      <c r="H4" s="194"/>
      <c r="I4" s="101"/>
      <c r="J4" s="22"/>
      <c r="K4" s="22"/>
      <c r="L4" s="22"/>
      <c r="M4" s="23"/>
      <c r="N4" s="23"/>
      <c r="O4" s="23"/>
      <c r="P4" s="23"/>
      <c r="Q4" s="23"/>
      <c r="R4" s="23"/>
      <c r="S4" s="23"/>
      <c r="T4" s="131" t="s">
        <v>4</v>
      </c>
      <c r="U4" s="131"/>
      <c r="V4" s="131"/>
      <c r="W4" s="131"/>
      <c r="X4" s="131"/>
      <c r="Y4" s="131"/>
      <c r="Z4" s="131"/>
    </row>
    <row r="5" spans="1:26" s="5" customFormat="1" ht="18.75" customHeight="1">
      <c r="A5" s="195"/>
      <c r="B5" s="195"/>
      <c r="C5" s="195"/>
      <c r="D5" s="195"/>
      <c r="E5" s="195"/>
      <c r="F5" s="195"/>
      <c r="G5" s="195"/>
      <c r="H5" s="195"/>
      <c r="I5" s="195"/>
      <c r="J5" s="22"/>
      <c r="K5" s="22"/>
      <c r="L5" s="22"/>
      <c r="M5" s="25"/>
      <c r="N5" s="25"/>
      <c r="O5" s="25"/>
      <c r="P5" s="25"/>
      <c r="Q5" s="25"/>
      <c r="R5" s="25"/>
      <c r="S5" s="25"/>
      <c r="T5" s="132" t="s">
        <v>181</v>
      </c>
      <c r="U5" s="132"/>
      <c r="V5" s="132"/>
      <c r="W5" s="132"/>
      <c r="X5" s="132"/>
      <c r="Y5" s="132"/>
      <c r="Z5" s="132"/>
    </row>
    <row r="6" spans="1:26" s="3" customFormat="1" ht="6.75" customHeight="1">
      <c r="A6" s="195"/>
      <c r="B6" s="195"/>
      <c r="C6" s="195"/>
      <c r="D6" s="195"/>
      <c r="E6" s="195"/>
      <c r="F6" s="195"/>
      <c r="G6" s="195"/>
      <c r="H6" s="195"/>
      <c r="I6" s="195"/>
      <c r="J6" s="2"/>
      <c r="K6" s="2"/>
      <c r="L6" s="2"/>
      <c r="M6" s="25"/>
      <c r="N6" s="25"/>
      <c r="O6" s="25"/>
      <c r="P6" s="25"/>
      <c r="Q6" s="25"/>
      <c r="R6" s="25"/>
      <c r="S6" s="25"/>
      <c r="T6" s="132"/>
      <c r="U6" s="132"/>
      <c r="V6" s="132"/>
      <c r="W6" s="132"/>
      <c r="X6" s="132"/>
      <c r="Y6" s="132"/>
      <c r="Z6" s="132"/>
    </row>
    <row r="7" spans="1:26" s="6" customFormat="1" ht="24" customHeight="1">
      <c r="A7" s="195"/>
      <c r="B7" s="195"/>
      <c r="C7" s="195"/>
      <c r="D7" s="195"/>
      <c r="E7" s="195"/>
      <c r="F7" s="195"/>
      <c r="G7" s="195"/>
      <c r="H7" s="195"/>
      <c r="I7" s="195"/>
      <c r="J7" s="26"/>
      <c r="K7" s="26"/>
      <c r="L7" s="26"/>
      <c r="M7" s="25"/>
      <c r="N7" s="25"/>
      <c r="O7" s="25"/>
      <c r="P7" s="25"/>
      <c r="Q7" s="25"/>
      <c r="R7" s="25"/>
      <c r="S7" s="25"/>
      <c r="T7" s="133"/>
      <c r="U7" s="133"/>
      <c r="V7" s="133"/>
      <c r="W7" s="133"/>
      <c r="X7" s="133"/>
      <c r="Y7" s="133"/>
      <c r="Z7" s="133"/>
    </row>
    <row r="8" spans="1:26" s="6" customFormat="1" ht="40.5" customHeight="1">
      <c r="A8" s="101"/>
      <c r="B8" s="101"/>
      <c r="C8" s="101"/>
      <c r="D8" s="101"/>
      <c r="E8" s="101"/>
      <c r="F8" s="101"/>
      <c r="G8" s="101"/>
      <c r="H8" s="101"/>
      <c r="I8" s="102"/>
      <c r="J8" s="26"/>
      <c r="K8" s="26"/>
      <c r="L8" s="26"/>
      <c r="M8" s="27"/>
      <c r="N8" s="27"/>
      <c r="O8" s="27"/>
      <c r="P8" s="27"/>
      <c r="Q8" s="27"/>
      <c r="R8" s="27"/>
      <c r="S8" s="27"/>
      <c r="T8" s="134" t="s">
        <v>5</v>
      </c>
      <c r="U8" s="134"/>
      <c r="V8" s="134"/>
      <c r="W8" s="134"/>
      <c r="X8" s="134"/>
      <c r="Y8" s="134"/>
      <c r="Z8" s="134"/>
    </row>
    <row r="9" spans="1:26" s="3" customFormat="1" ht="20.25">
      <c r="A9" s="194"/>
      <c r="B9" s="194"/>
      <c r="C9" s="194"/>
      <c r="D9" s="101"/>
      <c r="E9" s="196"/>
      <c r="F9" s="196"/>
      <c r="G9" s="196"/>
      <c r="H9" s="196"/>
      <c r="I9" s="19"/>
      <c r="J9" s="2"/>
      <c r="K9" s="2"/>
      <c r="L9" s="2"/>
      <c r="M9" s="135"/>
      <c r="N9" s="135"/>
      <c r="O9" s="135"/>
      <c r="P9" s="28"/>
      <c r="Q9" s="28"/>
      <c r="R9" s="28"/>
      <c r="S9" s="28"/>
      <c r="T9" s="29"/>
      <c r="U9" s="136" t="s">
        <v>182</v>
      </c>
      <c r="V9" s="136"/>
      <c r="W9" s="136"/>
      <c r="X9" s="136"/>
      <c r="Y9" s="136"/>
      <c r="Z9" s="136"/>
    </row>
    <row r="10" spans="1:26" s="3" customFormat="1" ht="20.25">
      <c r="A10" s="104"/>
      <c r="B10" s="104"/>
      <c r="C10" s="104"/>
      <c r="D10" s="101"/>
      <c r="E10" s="101"/>
      <c r="F10" s="101"/>
      <c r="G10" s="101"/>
      <c r="H10" s="101"/>
      <c r="I10" s="19"/>
      <c r="J10" s="2"/>
      <c r="K10" s="2"/>
      <c r="L10" s="2"/>
      <c r="M10" s="137"/>
      <c r="N10" s="137"/>
      <c r="O10" s="137"/>
      <c r="P10" s="30"/>
      <c r="Q10" s="30"/>
      <c r="R10" s="30"/>
      <c r="S10" s="30"/>
      <c r="T10" s="31" t="s">
        <v>34</v>
      </c>
      <c r="U10" s="143" t="s">
        <v>6</v>
      </c>
      <c r="V10" s="143"/>
      <c r="W10" s="143"/>
      <c r="X10" s="143"/>
      <c r="Y10" s="143"/>
      <c r="Z10" s="143"/>
    </row>
    <row r="11" spans="1:26" s="3" customFormat="1" ht="20.25">
      <c r="A11" s="194"/>
      <c r="B11" s="194"/>
      <c r="C11" s="101"/>
      <c r="D11" s="103"/>
      <c r="E11" s="101"/>
      <c r="F11" s="101"/>
      <c r="G11" s="101"/>
      <c r="H11" s="101"/>
      <c r="I11" s="105"/>
      <c r="J11" s="2"/>
      <c r="K11" s="2"/>
      <c r="L11" s="2"/>
      <c r="M11" s="94"/>
      <c r="N11" s="33"/>
      <c r="O11" s="34"/>
      <c r="P11" s="34"/>
      <c r="Q11" s="34"/>
      <c r="R11" s="34"/>
      <c r="S11" s="34"/>
      <c r="T11" s="144" t="s">
        <v>220</v>
      </c>
      <c r="U11" s="144"/>
      <c r="V11" s="31"/>
      <c r="W11" s="31"/>
      <c r="X11" s="31"/>
      <c r="Y11" s="31"/>
      <c r="Z11" s="24" t="s">
        <v>212</v>
      </c>
    </row>
    <row r="12" spans="1:26" s="3" customFormat="1" ht="18.75">
      <c r="A12" s="106"/>
      <c r="B12" s="106"/>
      <c r="C12" s="106"/>
      <c r="D12" s="19"/>
      <c r="E12" s="19"/>
      <c r="F12" s="19"/>
      <c r="G12" s="19"/>
      <c r="H12" s="19"/>
      <c r="I12" s="19"/>
      <c r="J12" s="2"/>
      <c r="K12" s="2"/>
      <c r="L12" s="2"/>
      <c r="M12" s="35"/>
      <c r="N12" s="36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7"/>
    </row>
    <row r="13" spans="1:26" s="7" customFormat="1" ht="36.75" customHeight="1">
      <c r="A13" s="192" t="s">
        <v>36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38"/>
      <c r="Z13" s="39"/>
    </row>
    <row r="14" spans="1:26" s="8" customFormat="1" ht="26.25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145" t="s">
        <v>219</v>
      </c>
      <c r="L14" s="145"/>
      <c r="M14" s="146" t="s">
        <v>214</v>
      </c>
      <c r="N14" s="146"/>
      <c r="O14" s="84" t="s">
        <v>211</v>
      </c>
      <c r="P14" s="41"/>
      <c r="Q14" s="41"/>
      <c r="R14" s="41"/>
      <c r="S14" s="43"/>
      <c r="T14" s="44"/>
      <c r="U14" s="41"/>
      <c r="V14" s="45"/>
      <c r="W14" s="45"/>
      <c r="X14" s="45"/>
      <c r="Y14" s="45" t="s">
        <v>0</v>
      </c>
      <c r="Z14" s="46"/>
    </row>
    <row r="15" spans="1:26" s="3" customFormat="1" ht="15" customHeight="1">
      <c r="A15" s="2"/>
      <c r="B15" s="2"/>
      <c r="C15" s="32"/>
      <c r="D15" s="42"/>
      <c r="E15" s="42"/>
      <c r="F15" s="32"/>
      <c r="G15" s="47"/>
      <c r="H15" s="22"/>
      <c r="I15" s="22"/>
      <c r="J15" s="22"/>
      <c r="K15" s="22"/>
      <c r="L15" s="22"/>
      <c r="M15" s="2"/>
      <c r="N15" s="48"/>
      <c r="O15" s="28"/>
      <c r="P15" s="28"/>
      <c r="Q15" s="28"/>
      <c r="R15" s="28"/>
      <c r="S15" s="28"/>
      <c r="T15" s="36"/>
      <c r="U15" s="49"/>
      <c r="V15" s="49"/>
      <c r="W15" s="49"/>
      <c r="X15" s="49"/>
      <c r="Y15" s="50"/>
      <c r="Z15" s="51"/>
    </row>
    <row r="16" spans="1:26" s="9" customFormat="1" ht="20.25">
      <c r="A16" s="147" t="s">
        <v>7</v>
      </c>
      <c r="B16" s="147"/>
      <c r="C16" s="147"/>
      <c r="D16" s="142" t="s">
        <v>183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52" t="s">
        <v>1</v>
      </c>
      <c r="Z16" s="53">
        <v>6453053690</v>
      </c>
    </row>
    <row r="17" spans="1:26" s="6" customFormat="1" ht="16.5" customHeight="1">
      <c r="A17" s="54"/>
      <c r="B17" s="54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6"/>
      <c r="Q17" s="56"/>
      <c r="R17" s="56"/>
      <c r="S17" s="56"/>
      <c r="T17" s="56"/>
      <c r="U17" s="25"/>
      <c r="V17" s="45"/>
      <c r="W17" s="45"/>
      <c r="X17" s="45"/>
      <c r="Y17" s="150" t="s">
        <v>3</v>
      </c>
      <c r="Z17" s="151">
        <v>645301001</v>
      </c>
    </row>
    <row r="18" spans="1:26" s="9" customFormat="1" ht="20.25">
      <c r="A18" s="147" t="s">
        <v>8</v>
      </c>
      <c r="B18" s="147"/>
      <c r="C18" s="147"/>
      <c r="D18" s="142" t="s">
        <v>184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50"/>
      <c r="Z18" s="152"/>
    </row>
    <row r="19" spans="1:26" s="6" customFormat="1" ht="18.75">
      <c r="A19" s="57"/>
      <c r="B19" s="57"/>
      <c r="C19" s="5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6"/>
      <c r="P19" s="56"/>
      <c r="Q19" s="56"/>
      <c r="R19" s="56"/>
      <c r="S19" s="56"/>
      <c r="T19" s="58"/>
      <c r="U19" s="59"/>
      <c r="V19" s="45"/>
      <c r="W19" s="45"/>
      <c r="X19" s="45"/>
      <c r="Y19" s="59"/>
      <c r="Z19" s="149"/>
    </row>
    <row r="20" spans="1:26" s="3" customFormat="1" ht="20.25">
      <c r="A20" s="147" t="s">
        <v>2</v>
      </c>
      <c r="B20" s="147"/>
      <c r="C20" s="147"/>
      <c r="D20" s="116" t="s">
        <v>185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49"/>
      <c r="Z20" s="149"/>
    </row>
    <row r="21" spans="1:26" s="6" customFormat="1" ht="18.75">
      <c r="A21" s="60"/>
      <c r="B21" s="60"/>
      <c r="C21" s="60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6"/>
      <c r="P21" s="56"/>
      <c r="Q21" s="56"/>
      <c r="R21" s="56"/>
      <c r="S21" s="56"/>
      <c r="T21" s="58"/>
      <c r="U21" s="61"/>
      <c r="V21" s="61"/>
      <c r="W21" s="61"/>
      <c r="X21" s="61"/>
      <c r="Y21" s="62"/>
      <c r="Z21" s="154"/>
    </row>
    <row r="22" spans="1:26" s="9" customFormat="1" ht="15.75" customHeight="1">
      <c r="A22" s="147" t="s">
        <v>9</v>
      </c>
      <c r="B22" s="147"/>
      <c r="C22" s="147"/>
      <c r="D22" s="119" t="s">
        <v>179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63"/>
      <c r="Z22" s="154"/>
    </row>
    <row r="23" spans="1:26" s="9" customFormat="1" ht="36.75" customHeight="1">
      <c r="A23" s="147"/>
      <c r="B23" s="147"/>
      <c r="C23" s="14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63"/>
      <c r="Z23" s="154"/>
    </row>
    <row r="24" spans="1:26" s="6" customFormat="1" ht="18.75">
      <c r="A24" s="60"/>
      <c r="B24" s="60"/>
      <c r="C24" s="60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6"/>
      <c r="P24" s="56"/>
      <c r="Q24" s="56"/>
      <c r="R24" s="56"/>
      <c r="S24" s="56"/>
      <c r="T24" s="58"/>
      <c r="U24" s="61"/>
      <c r="V24" s="61"/>
      <c r="W24" s="61"/>
      <c r="X24" s="61"/>
      <c r="Y24" s="62"/>
      <c r="Z24" s="155"/>
    </row>
    <row r="25" spans="1:26" s="9" customFormat="1" ht="15.75" customHeight="1">
      <c r="A25" s="147" t="s">
        <v>10</v>
      </c>
      <c r="B25" s="147"/>
      <c r="C25" s="147"/>
      <c r="D25" s="119" t="s">
        <v>180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63"/>
      <c r="Z25" s="155"/>
    </row>
    <row r="26" spans="1:26" s="9" customFormat="1" ht="30" customHeight="1">
      <c r="A26" s="147"/>
      <c r="B26" s="147"/>
      <c r="C26" s="147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63"/>
      <c r="Z26" s="155"/>
    </row>
    <row r="27" spans="1:26" s="6" customFormat="1" ht="18.75">
      <c r="A27" s="60"/>
      <c r="B27" s="60"/>
      <c r="C27" s="6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6"/>
      <c r="P27" s="56"/>
      <c r="Q27" s="56"/>
      <c r="R27" s="56"/>
      <c r="S27" s="56"/>
      <c r="T27" s="58"/>
      <c r="U27" s="61"/>
      <c r="V27" s="61"/>
      <c r="W27" s="61"/>
      <c r="X27" s="61"/>
      <c r="Y27" s="62"/>
      <c r="Z27" s="148"/>
    </row>
    <row r="28" spans="1:26" s="3" customFormat="1" ht="23.25" customHeight="1">
      <c r="A28" s="147" t="s">
        <v>11</v>
      </c>
      <c r="B28" s="147"/>
      <c r="C28" s="147"/>
      <c r="D28" s="116" t="s">
        <v>35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64" t="s">
        <v>12</v>
      </c>
      <c r="Z28" s="148"/>
    </row>
    <row r="29" spans="1:26" s="3" customFormat="1" ht="15.75">
      <c r="A29" s="2"/>
      <c r="B29" s="2"/>
      <c r="C29" s="2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65"/>
      <c r="V29" s="65"/>
      <c r="W29" s="65"/>
      <c r="X29" s="65"/>
      <c r="Y29" s="64" t="s">
        <v>13</v>
      </c>
      <c r="Z29" s="66"/>
    </row>
    <row r="30" spans="1:26" s="3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5" customFormat="1" ht="25.5" customHeight="1">
      <c r="A31" s="117" t="s">
        <v>32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s="3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5" customFormat="1" ht="18.75">
      <c r="A33" s="117" t="s">
        <v>29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s="5" customFormat="1" ht="3.7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34" s="4" customFormat="1" ht="24" customHeight="1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83"/>
      <c r="AB35" s="83"/>
      <c r="AC35" s="83"/>
      <c r="AD35" s="83"/>
      <c r="AE35" s="83"/>
      <c r="AF35" s="83"/>
      <c r="AG35" s="83"/>
      <c r="AH35" s="83"/>
    </row>
    <row r="36" spans="1:34" s="4" customFormat="1" ht="24" customHeight="1">
      <c r="A36" s="110" t="s">
        <v>186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00"/>
      <c r="AB36" s="100"/>
      <c r="AC36" s="100"/>
      <c r="AD36" s="100"/>
      <c r="AE36" s="100"/>
      <c r="AF36" s="100"/>
      <c r="AG36" s="100"/>
      <c r="AH36" s="83"/>
    </row>
    <row r="37" spans="1:34" s="4" customFormat="1" ht="24" customHeight="1">
      <c r="A37" s="110" t="s">
        <v>187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00"/>
      <c r="AB37" s="100"/>
      <c r="AC37" s="100"/>
      <c r="AD37" s="100"/>
      <c r="AE37" s="100"/>
      <c r="AF37" s="100"/>
      <c r="AG37" s="100"/>
      <c r="AH37" s="83"/>
    </row>
    <row r="38" spans="1:34" s="4" customFormat="1" ht="24" customHeight="1">
      <c r="A38" s="110" t="s">
        <v>188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00"/>
      <c r="AB38" s="100"/>
      <c r="AC38" s="100"/>
      <c r="AD38" s="100"/>
      <c r="AE38" s="100"/>
      <c r="AF38" s="100"/>
      <c r="AG38" s="100"/>
      <c r="AH38" s="83"/>
    </row>
    <row r="39" spans="1:34" s="4" customFormat="1" ht="24" customHeight="1">
      <c r="A39" s="110" t="s">
        <v>189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00"/>
      <c r="AB39" s="100"/>
      <c r="AC39" s="100"/>
      <c r="AD39" s="100"/>
      <c r="AE39" s="100"/>
      <c r="AF39" s="100"/>
      <c r="AG39" s="100"/>
      <c r="AH39" s="83"/>
    </row>
    <row r="40" spans="1:34" s="4" customFormat="1" ht="24" customHeight="1">
      <c r="A40" s="110" t="s">
        <v>190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00"/>
      <c r="AB40" s="100"/>
      <c r="AC40" s="100"/>
      <c r="AD40" s="100"/>
      <c r="AE40" s="100"/>
      <c r="AF40" s="100"/>
      <c r="AG40" s="100"/>
      <c r="AH40" s="83"/>
    </row>
    <row r="41" spans="1:34" s="16" customFormat="1" ht="25.5" customHeight="1">
      <c r="A41" s="110" t="s">
        <v>191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00"/>
      <c r="AB41" s="100"/>
      <c r="AC41" s="100"/>
      <c r="AD41" s="100"/>
      <c r="AE41" s="100"/>
      <c r="AF41" s="100"/>
      <c r="AG41" s="100"/>
      <c r="AH41" s="18"/>
    </row>
    <row r="42" spans="1:34" s="5" customFormat="1" ht="18.75" customHeight="1">
      <c r="A42" s="158" t="s">
        <v>30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7"/>
      <c r="AB42" s="17"/>
      <c r="AC42" s="17"/>
      <c r="AD42" s="17"/>
      <c r="AE42" s="17"/>
      <c r="AF42" s="17"/>
      <c r="AG42" s="17"/>
      <c r="AH42" s="17"/>
    </row>
    <row r="43" spans="1:34" s="5" customFormat="1" ht="6.7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7"/>
      <c r="AB43" s="17"/>
      <c r="AC43" s="17"/>
      <c r="AD43" s="17"/>
      <c r="AE43" s="17"/>
      <c r="AF43" s="17"/>
      <c r="AG43" s="17"/>
      <c r="AH43" s="17"/>
    </row>
    <row r="44" spans="1:34" s="5" customFormat="1" ht="20.2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7"/>
      <c r="AB44" s="17"/>
      <c r="AC44" s="17"/>
      <c r="AD44" s="17"/>
      <c r="AE44" s="17"/>
      <c r="AF44" s="17"/>
      <c r="AG44" s="17"/>
      <c r="AH44" s="17"/>
    </row>
    <row r="45" spans="1:34" s="5" customFormat="1" ht="20.25" customHeight="1">
      <c r="A45" s="110" t="s">
        <v>192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00"/>
      <c r="AB45" s="100"/>
      <c r="AC45" s="100"/>
      <c r="AD45" s="100"/>
      <c r="AE45" s="100"/>
      <c r="AF45" s="100"/>
      <c r="AG45" s="100"/>
      <c r="AH45" s="17"/>
    </row>
    <row r="46" spans="1:34" s="16" customFormat="1" ht="22.5" customHeight="1">
      <c r="A46" s="110" t="s">
        <v>193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00"/>
      <c r="AB46" s="100"/>
      <c r="AC46" s="100"/>
      <c r="AD46" s="100"/>
      <c r="AE46" s="100"/>
      <c r="AF46" s="100"/>
      <c r="AG46" s="100"/>
      <c r="AH46" s="18"/>
    </row>
    <row r="47" spans="1:34" s="5" customFormat="1" ht="18.75" customHeight="1">
      <c r="A47" s="158" t="s">
        <v>31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7"/>
      <c r="AB47" s="17"/>
      <c r="AC47" s="17"/>
      <c r="AD47" s="17"/>
      <c r="AE47" s="17"/>
      <c r="AF47" s="17"/>
      <c r="AG47" s="17"/>
      <c r="AH47" s="17"/>
    </row>
    <row r="48" spans="1:34" s="5" customFormat="1" ht="9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7"/>
      <c r="AB48" s="17"/>
      <c r="AC48" s="17"/>
      <c r="AD48" s="17"/>
      <c r="AE48" s="17"/>
      <c r="AF48" s="17"/>
      <c r="AG48" s="17"/>
      <c r="AH48" s="17"/>
    </row>
    <row r="49" spans="1:34" s="5" customFormat="1" ht="24" customHeight="1">
      <c r="A49" s="111" t="s">
        <v>194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00"/>
      <c r="AB49" s="100"/>
      <c r="AC49" s="100"/>
      <c r="AD49" s="100"/>
      <c r="AE49" s="100"/>
      <c r="AF49" s="100"/>
      <c r="AG49" s="100"/>
      <c r="AH49" s="17"/>
    </row>
    <row r="50" spans="1:34" s="5" customFormat="1" ht="24" customHeight="1">
      <c r="A50" s="112" t="s">
        <v>195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00"/>
      <c r="AB50" s="100"/>
      <c r="AC50" s="100"/>
      <c r="AD50" s="100"/>
      <c r="AE50" s="100"/>
      <c r="AF50" s="100"/>
      <c r="AG50" s="100"/>
      <c r="AH50" s="17"/>
    </row>
    <row r="51" spans="1:34" s="5" customFormat="1" ht="24" customHeight="1">
      <c r="A51" s="110" t="s">
        <v>196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00"/>
      <c r="AB51" s="100"/>
      <c r="AC51" s="100"/>
      <c r="AD51" s="100"/>
      <c r="AE51" s="100"/>
      <c r="AF51" s="100"/>
      <c r="AG51" s="100"/>
      <c r="AH51" s="17"/>
    </row>
    <row r="52" spans="1:34" s="5" customFormat="1" ht="22.5" customHeight="1">
      <c r="A52" s="110" t="s">
        <v>197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00"/>
      <c r="AB52" s="100"/>
      <c r="AC52" s="100"/>
      <c r="AD52" s="100"/>
      <c r="AE52" s="100"/>
      <c r="AF52" s="100"/>
      <c r="AG52" s="100"/>
      <c r="AH52" s="17"/>
    </row>
    <row r="53" spans="1:34" s="5" customFormat="1" ht="22.5" customHeight="1">
      <c r="A53" s="110" t="s">
        <v>198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00"/>
      <c r="AB53" s="100"/>
      <c r="AC53" s="100"/>
      <c r="AD53" s="100"/>
      <c r="AE53" s="100"/>
      <c r="AF53" s="100"/>
      <c r="AG53" s="100"/>
      <c r="AH53" s="17"/>
    </row>
    <row r="54" spans="1:34" s="5" customFormat="1" ht="21.75" customHeight="1">
      <c r="A54" s="110" t="s">
        <v>199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00"/>
      <c r="AB54" s="100"/>
      <c r="AC54" s="100"/>
      <c r="AD54" s="100"/>
      <c r="AE54" s="100"/>
      <c r="AF54" s="100"/>
      <c r="AG54" s="100"/>
      <c r="AH54" s="17"/>
    </row>
    <row r="55" spans="1:34" s="5" customFormat="1" ht="22.5" customHeight="1">
      <c r="A55" s="121" t="s">
        <v>152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38"/>
      <c r="Z55" s="99">
        <v>1025142.87</v>
      </c>
      <c r="AA55" s="17"/>
      <c r="AB55" s="17"/>
      <c r="AC55" s="17"/>
      <c r="AD55" s="17"/>
      <c r="AE55" s="17"/>
      <c r="AF55" s="17"/>
      <c r="AG55" s="17"/>
      <c r="AH55" s="17"/>
    </row>
    <row r="56" spans="1:26" s="5" customFormat="1" ht="23.25" customHeight="1">
      <c r="A56" s="118" t="s">
        <v>37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:26" s="5" customFormat="1" ht="25.5" customHeight="1">
      <c r="A57" s="113" t="s">
        <v>15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5"/>
      <c r="Z57" s="67">
        <v>1025142.87</v>
      </c>
    </row>
    <row r="58" spans="1:26" s="3" customFormat="1" ht="24" customHeight="1">
      <c r="A58" s="139" t="s">
        <v>14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1"/>
      <c r="Z58" s="68"/>
    </row>
    <row r="59" spans="1:26" s="3" customFormat="1" ht="30" customHeight="1">
      <c r="A59" s="139" t="s">
        <v>24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1"/>
      <c r="Z59" s="68"/>
    </row>
    <row r="60" spans="1:26" s="3" customFormat="1" ht="30" customHeight="1">
      <c r="A60" s="121" t="s">
        <v>38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67">
        <v>7368667.79</v>
      </c>
    </row>
    <row r="61" spans="1:26" s="3" customFormat="1" ht="30" customHeight="1">
      <c r="A61" s="118" t="s">
        <v>16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:26" s="3" customFormat="1" ht="29.25" customHeight="1">
      <c r="A62" s="113" t="s">
        <v>39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5"/>
      <c r="Z62" s="68">
        <v>4875061.55</v>
      </c>
    </row>
    <row r="63" spans="1:26" s="3" customFormat="1" ht="21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5" customFormat="1" ht="18.75" customHeight="1">
      <c r="A64" s="182" t="s">
        <v>213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</row>
    <row r="65" spans="1:26" s="5" customFormat="1" ht="18.75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</row>
    <row r="66" spans="1:26" s="6" customFormat="1" ht="11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s="3" customFormat="1" ht="37.5" customHeight="1">
      <c r="A67" s="69" t="s">
        <v>48</v>
      </c>
      <c r="B67" s="124" t="s">
        <v>17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 t="s">
        <v>151</v>
      </c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1:26" s="3" customFormat="1" ht="26.25" customHeight="1">
      <c r="A68" s="69">
        <v>1</v>
      </c>
      <c r="B68" s="124">
        <v>2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>
        <v>3</v>
      </c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s="3" customFormat="1" ht="18.75" customHeight="1">
      <c r="A69" s="70">
        <v>1</v>
      </c>
      <c r="B69" s="161" t="s">
        <v>40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23">
        <v>15039.21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:26" s="10" customFormat="1" ht="18.75">
      <c r="A70" s="70"/>
      <c r="B70" s="120" t="s">
        <v>18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s="3" customFormat="1" ht="18.75" customHeight="1">
      <c r="A71" s="70" t="s">
        <v>49</v>
      </c>
      <c r="B71" s="122" t="s">
        <v>41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3">
        <v>1025.14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:26" s="3" customFormat="1" ht="22.5" customHeight="1">
      <c r="A72" s="70"/>
      <c r="B72" s="122" t="s">
        <v>42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3">
        <v>410.91</v>
      </c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s="3" customFormat="1" ht="18.75" customHeight="1">
      <c r="A73" s="70" t="s">
        <v>50</v>
      </c>
      <c r="B73" s="162" t="s">
        <v>43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23">
        <v>4892.66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s="3" customFormat="1" ht="33.75" customHeight="1">
      <c r="A74" s="70"/>
      <c r="B74" s="162" t="s">
        <v>42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23">
        <v>366.79</v>
      </c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s="10" customFormat="1" ht="18.75" customHeight="1">
      <c r="A75" s="70">
        <v>2</v>
      </c>
      <c r="B75" s="161" t="s">
        <v>33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23">
        <v>-13951.22</v>
      </c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s="3" customFormat="1" ht="18.75" customHeight="1">
      <c r="A76" s="70"/>
      <c r="B76" s="122" t="s">
        <v>18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s="3" customFormat="1" ht="18.75" customHeight="1">
      <c r="A77" s="70" t="s">
        <v>51</v>
      </c>
      <c r="B77" s="122" t="s">
        <v>44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3">
        <v>309.92</v>
      </c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s="3" customFormat="1" ht="18.75" customHeight="1">
      <c r="A78" s="70"/>
      <c r="B78" s="122" t="s">
        <v>16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:26" s="3" customFormat="1" ht="18.75" customHeight="1">
      <c r="A79" s="70"/>
      <c r="B79" s="122" t="s">
        <v>45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3">
        <v>309.92</v>
      </c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6" s="3" customFormat="1" ht="36.75" customHeight="1">
      <c r="A80" s="70" t="s">
        <v>52</v>
      </c>
      <c r="B80" s="122" t="s">
        <v>46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6" s="3" customFormat="1" ht="18.75" customHeight="1">
      <c r="A81" s="70" t="s">
        <v>53</v>
      </c>
      <c r="B81" s="122" t="s">
        <v>47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3">
        <v>-14978.93</v>
      </c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 s="3" customFormat="1" ht="21.75" customHeight="1">
      <c r="A82" s="70" t="s">
        <v>54</v>
      </c>
      <c r="B82" s="161" t="s">
        <v>168</v>
      </c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23">
        <v>532.82</v>
      </c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s="3" customFormat="1" ht="21" customHeight="1">
      <c r="A83" s="70" t="s">
        <v>55</v>
      </c>
      <c r="B83" s="161" t="s">
        <v>169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23">
        <v>184.96</v>
      </c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s="3" customFormat="1" ht="29.25" customHeight="1">
      <c r="A84" s="70">
        <v>3</v>
      </c>
      <c r="B84" s="161" t="s">
        <v>159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23">
        <v>292.55</v>
      </c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s="3" customFormat="1" ht="18.75" customHeight="1">
      <c r="A85" s="70"/>
      <c r="B85" s="122" t="s">
        <v>160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s="3" customFormat="1" ht="18.75" customHeight="1">
      <c r="A86" s="70"/>
      <c r="B86" s="122" t="s">
        <v>170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3">
        <v>292.55</v>
      </c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s="3" customFormat="1" ht="18.75" customHeight="1">
      <c r="A87" s="70"/>
      <c r="B87" s="173" t="s">
        <v>161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5"/>
      <c r="M87" s="183">
        <v>212.62</v>
      </c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5"/>
    </row>
    <row r="88" spans="1:26" s="3" customFormat="1" ht="18.75" customHeight="1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s="3" customFormat="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3" customFormat="1" ht="20.25" customHeight="1">
      <c r="A90" s="125" t="s">
        <v>218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</row>
    <row r="91" spans="1:26" s="3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"/>
      <c r="O91" s="1"/>
      <c r="P91" s="1"/>
      <c r="Q91" s="1"/>
      <c r="R91" s="1"/>
      <c r="S91" s="1"/>
      <c r="T91" s="1"/>
      <c r="U91" s="126"/>
      <c r="V91" s="126"/>
      <c r="W91" s="126"/>
      <c r="X91" s="126"/>
      <c r="Y91" s="126"/>
      <c r="Z91" s="126"/>
    </row>
    <row r="92" spans="1:26" s="11" customFormat="1" ht="18.75" customHeight="1">
      <c r="A92" s="120" t="s">
        <v>17</v>
      </c>
      <c r="B92" s="120"/>
      <c r="C92" s="120"/>
      <c r="D92" s="120"/>
      <c r="E92" s="120"/>
      <c r="F92" s="120"/>
      <c r="G92" s="120"/>
      <c r="H92" s="120"/>
      <c r="I92" s="120" t="s">
        <v>117</v>
      </c>
      <c r="J92" s="120" t="s">
        <v>56</v>
      </c>
      <c r="K92" s="120"/>
      <c r="L92" s="120"/>
      <c r="M92" s="163" t="s">
        <v>57</v>
      </c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5"/>
    </row>
    <row r="93" spans="1:26" s="11" customFormat="1" ht="22.5" customHeight="1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 t="s">
        <v>58</v>
      </c>
      <c r="N93" s="127" t="s">
        <v>16</v>
      </c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9"/>
    </row>
    <row r="94" spans="1:26" s="11" customFormat="1" ht="53.25" customHeight="1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 t="s">
        <v>59</v>
      </c>
      <c r="O94" s="127" t="s">
        <v>156</v>
      </c>
      <c r="P94" s="128"/>
      <c r="Q94" s="128"/>
      <c r="R94" s="129"/>
      <c r="S94" s="120" t="s">
        <v>60</v>
      </c>
      <c r="T94" s="120" t="s">
        <v>61</v>
      </c>
      <c r="U94" s="120" t="s">
        <v>62</v>
      </c>
      <c r="V94" s="120"/>
      <c r="W94" s="120"/>
      <c r="X94" s="120"/>
      <c r="Y94" s="120"/>
      <c r="Z94" s="120"/>
    </row>
    <row r="95" spans="1:26" s="11" customFormat="1" ht="321" customHeight="1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71" t="s">
        <v>200</v>
      </c>
      <c r="P95" s="71" t="s">
        <v>201</v>
      </c>
      <c r="Q95" s="71" t="s">
        <v>215</v>
      </c>
      <c r="R95" s="71" t="s">
        <v>216</v>
      </c>
      <c r="S95" s="120"/>
      <c r="T95" s="120"/>
      <c r="U95" s="71" t="s">
        <v>163</v>
      </c>
      <c r="V95" s="71" t="s">
        <v>164</v>
      </c>
      <c r="W95" s="71" t="s">
        <v>165</v>
      </c>
      <c r="X95" s="71" t="s">
        <v>167</v>
      </c>
      <c r="Y95" s="71" t="s">
        <v>166</v>
      </c>
      <c r="Z95" s="71" t="s">
        <v>63</v>
      </c>
    </row>
    <row r="96" spans="1:26" s="11" customFormat="1" ht="22.5" customHeight="1">
      <c r="A96" s="166">
        <v>1</v>
      </c>
      <c r="B96" s="166"/>
      <c r="C96" s="166"/>
      <c r="D96" s="166"/>
      <c r="E96" s="166"/>
      <c r="F96" s="166"/>
      <c r="G96" s="166"/>
      <c r="H96" s="166"/>
      <c r="I96" s="74">
        <v>2</v>
      </c>
      <c r="J96" s="166">
        <v>3</v>
      </c>
      <c r="K96" s="166"/>
      <c r="L96" s="166"/>
      <c r="M96" s="74">
        <v>4</v>
      </c>
      <c r="N96" s="74">
        <v>5</v>
      </c>
      <c r="O96" s="74">
        <v>6</v>
      </c>
      <c r="P96" s="74">
        <v>7</v>
      </c>
      <c r="Q96" s="74">
        <v>8</v>
      </c>
      <c r="R96" s="74">
        <v>9</v>
      </c>
      <c r="S96" s="74">
        <v>10</v>
      </c>
      <c r="T96" s="74">
        <v>11</v>
      </c>
      <c r="U96" s="74">
        <v>12</v>
      </c>
      <c r="V96" s="74">
        <v>13</v>
      </c>
      <c r="W96" s="74">
        <v>14</v>
      </c>
      <c r="X96" s="74">
        <v>15</v>
      </c>
      <c r="Y96" s="74">
        <v>16</v>
      </c>
      <c r="Z96" s="74">
        <v>17</v>
      </c>
    </row>
    <row r="97" spans="1:26" s="12" customFormat="1" ht="45" customHeight="1">
      <c r="A97" s="170" t="s">
        <v>64</v>
      </c>
      <c r="B97" s="170"/>
      <c r="C97" s="170"/>
      <c r="D97" s="170"/>
      <c r="E97" s="170"/>
      <c r="F97" s="170"/>
      <c r="G97" s="170"/>
      <c r="H97" s="170"/>
      <c r="I97" s="85" t="s">
        <v>66</v>
      </c>
      <c r="J97" s="171" t="s">
        <v>86</v>
      </c>
      <c r="K97" s="171"/>
      <c r="L97" s="171"/>
      <c r="M97" s="109">
        <f>M98+M99+M100+M101+M102+M103+M104+N97</f>
        <v>23474435.36</v>
      </c>
      <c r="N97" s="86">
        <f>N105-N137-N131</f>
        <v>21540873.74</v>
      </c>
      <c r="O97" s="86">
        <f>O102</f>
        <v>51254</v>
      </c>
      <c r="P97" s="86">
        <f>P102</f>
        <v>416220</v>
      </c>
      <c r="Q97" s="86">
        <f>Q102</f>
        <v>4234.05</v>
      </c>
      <c r="R97" s="86">
        <f>R102</f>
        <v>196779.57</v>
      </c>
      <c r="S97" s="86">
        <f>S102</f>
        <v>0</v>
      </c>
      <c r="T97" s="109">
        <f aca="true" t="shared" si="0" ref="T97:Z97">T99</f>
        <v>0</v>
      </c>
      <c r="U97" s="109">
        <f>U99</f>
        <v>0</v>
      </c>
      <c r="V97" s="109">
        <f>V99</f>
        <v>940192</v>
      </c>
      <c r="W97" s="109">
        <f t="shared" si="0"/>
        <v>180562</v>
      </c>
      <c r="X97" s="109">
        <f t="shared" si="0"/>
        <v>144320</v>
      </c>
      <c r="Y97" s="109">
        <f t="shared" si="0"/>
        <v>0</v>
      </c>
      <c r="Z97" s="109">
        <f t="shared" si="0"/>
        <v>0</v>
      </c>
    </row>
    <row r="98" spans="1:26" s="12" customFormat="1" ht="20.25" customHeight="1">
      <c r="A98" s="122" t="s">
        <v>65</v>
      </c>
      <c r="B98" s="122"/>
      <c r="C98" s="122"/>
      <c r="D98" s="122"/>
      <c r="E98" s="122"/>
      <c r="F98" s="122"/>
      <c r="G98" s="122"/>
      <c r="H98" s="122"/>
      <c r="I98" s="95" t="s">
        <v>67</v>
      </c>
      <c r="J98" s="168" t="s">
        <v>86</v>
      </c>
      <c r="K98" s="168"/>
      <c r="L98" s="168"/>
      <c r="M98" s="88">
        <f>Y98</f>
        <v>0</v>
      </c>
      <c r="N98" s="88" t="s">
        <v>86</v>
      </c>
      <c r="O98" s="88" t="s">
        <v>86</v>
      </c>
      <c r="P98" s="88" t="s">
        <v>86</v>
      </c>
      <c r="Q98" s="88" t="s">
        <v>86</v>
      </c>
      <c r="R98" s="88" t="s">
        <v>86</v>
      </c>
      <c r="S98" s="88" t="s">
        <v>86</v>
      </c>
      <c r="T98" s="88" t="s">
        <v>86</v>
      </c>
      <c r="U98" s="88"/>
      <c r="V98" s="88"/>
      <c r="W98" s="88"/>
      <c r="X98" s="88"/>
      <c r="Y98" s="88"/>
      <c r="Z98" s="88" t="s">
        <v>86</v>
      </c>
    </row>
    <row r="99" spans="1:27" s="14" customFormat="1" ht="18.75" customHeight="1">
      <c r="A99" s="122" t="s">
        <v>68</v>
      </c>
      <c r="B99" s="122"/>
      <c r="C99" s="122"/>
      <c r="D99" s="122"/>
      <c r="E99" s="122"/>
      <c r="F99" s="122"/>
      <c r="G99" s="122"/>
      <c r="H99" s="122"/>
      <c r="I99" s="95" t="s">
        <v>69</v>
      </c>
      <c r="J99" s="168" t="s">
        <v>86</v>
      </c>
      <c r="K99" s="168"/>
      <c r="L99" s="168"/>
      <c r="M99" s="88">
        <f>V99+U99+W99+X99+Y99</f>
        <v>1265074</v>
      </c>
      <c r="N99" s="88"/>
      <c r="O99" s="88" t="s">
        <v>86</v>
      </c>
      <c r="P99" s="88" t="s">
        <v>86</v>
      </c>
      <c r="Q99" s="88" t="s">
        <v>86</v>
      </c>
      <c r="R99" s="88" t="s">
        <v>86</v>
      </c>
      <c r="S99" s="88" t="s">
        <v>86</v>
      </c>
      <c r="T99" s="87">
        <f>T105</f>
        <v>0</v>
      </c>
      <c r="U99" s="87">
        <f aca="true" t="shared" si="1" ref="U99:Z99">U105-U137</f>
        <v>0</v>
      </c>
      <c r="V99" s="87">
        <f t="shared" si="1"/>
        <v>940192</v>
      </c>
      <c r="W99" s="87">
        <f t="shared" si="1"/>
        <v>180562</v>
      </c>
      <c r="X99" s="87">
        <f t="shared" si="1"/>
        <v>144320</v>
      </c>
      <c r="Y99" s="87">
        <f t="shared" si="1"/>
        <v>0</v>
      </c>
      <c r="Z99" s="87">
        <f t="shared" si="1"/>
        <v>0</v>
      </c>
      <c r="AA99" s="14" t="s">
        <v>123</v>
      </c>
    </row>
    <row r="100" spans="1:26" s="13" customFormat="1" ht="20.25">
      <c r="A100" s="122" t="s">
        <v>70</v>
      </c>
      <c r="B100" s="122"/>
      <c r="C100" s="122"/>
      <c r="D100" s="122"/>
      <c r="E100" s="122"/>
      <c r="F100" s="122"/>
      <c r="G100" s="122"/>
      <c r="H100" s="122"/>
      <c r="I100" s="95" t="s">
        <v>87</v>
      </c>
      <c r="J100" s="168" t="s">
        <v>86</v>
      </c>
      <c r="K100" s="168"/>
      <c r="L100" s="168"/>
      <c r="M100" s="88">
        <f>Y100</f>
        <v>0</v>
      </c>
      <c r="N100" s="88" t="s">
        <v>86</v>
      </c>
      <c r="O100" s="88" t="s">
        <v>86</v>
      </c>
      <c r="P100" s="88" t="s">
        <v>86</v>
      </c>
      <c r="Q100" s="88" t="s">
        <v>86</v>
      </c>
      <c r="R100" s="88" t="s">
        <v>86</v>
      </c>
      <c r="S100" s="88" t="s">
        <v>86</v>
      </c>
      <c r="T100" s="88" t="s">
        <v>86</v>
      </c>
      <c r="U100" s="87"/>
      <c r="V100" s="87"/>
      <c r="W100" s="87"/>
      <c r="X100" s="87"/>
      <c r="Y100" s="87"/>
      <c r="Z100" s="88" t="s">
        <v>86</v>
      </c>
    </row>
    <row r="101" spans="1:26" s="5" customFormat="1" ht="68.25" customHeight="1">
      <c r="A101" s="122" t="s">
        <v>118</v>
      </c>
      <c r="B101" s="122"/>
      <c r="C101" s="122"/>
      <c r="D101" s="122"/>
      <c r="E101" s="122"/>
      <c r="F101" s="122"/>
      <c r="G101" s="122"/>
      <c r="H101" s="122"/>
      <c r="I101" s="95" t="s">
        <v>88</v>
      </c>
      <c r="J101" s="168" t="s">
        <v>86</v>
      </c>
      <c r="K101" s="168"/>
      <c r="L101" s="168"/>
      <c r="M101" s="88">
        <f>Y101</f>
        <v>0</v>
      </c>
      <c r="N101" s="88" t="s">
        <v>86</v>
      </c>
      <c r="O101" s="88" t="s">
        <v>86</v>
      </c>
      <c r="P101" s="88" t="s">
        <v>86</v>
      </c>
      <c r="Q101" s="88" t="s">
        <v>86</v>
      </c>
      <c r="R101" s="88" t="s">
        <v>86</v>
      </c>
      <c r="S101" s="88" t="s">
        <v>86</v>
      </c>
      <c r="T101" s="88" t="s">
        <v>86</v>
      </c>
      <c r="U101" s="87"/>
      <c r="V101" s="87"/>
      <c r="W101" s="87"/>
      <c r="X101" s="87"/>
      <c r="Y101" s="87"/>
      <c r="Z101" s="88" t="s">
        <v>86</v>
      </c>
    </row>
    <row r="102" spans="1:26" s="5" customFormat="1" ht="18.75" customHeight="1">
      <c r="A102" s="122" t="s">
        <v>119</v>
      </c>
      <c r="B102" s="122"/>
      <c r="C102" s="122"/>
      <c r="D102" s="122"/>
      <c r="E102" s="122"/>
      <c r="F102" s="122"/>
      <c r="G102" s="122"/>
      <c r="H102" s="122"/>
      <c r="I102" s="95" t="s">
        <v>89</v>
      </c>
      <c r="J102" s="168" t="s">
        <v>86</v>
      </c>
      <c r="K102" s="168"/>
      <c r="L102" s="168"/>
      <c r="M102" s="88">
        <f>O102+P102+S102+Q102+R102</f>
        <v>668487.62</v>
      </c>
      <c r="N102" s="88" t="s">
        <v>86</v>
      </c>
      <c r="O102" s="87">
        <f>O105</f>
        <v>51254</v>
      </c>
      <c r="P102" s="87">
        <f>P105</f>
        <v>416220</v>
      </c>
      <c r="Q102" s="87">
        <f>Q105</f>
        <v>4234.05</v>
      </c>
      <c r="R102" s="87">
        <f>R105</f>
        <v>196779.57</v>
      </c>
      <c r="S102" s="87">
        <f>S105</f>
        <v>0</v>
      </c>
      <c r="T102" s="87" t="s">
        <v>86</v>
      </c>
      <c r="U102" s="87" t="s">
        <v>86</v>
      </c>
      <c r="V102" s="87" t="s">
        <v>86</v>
      </c>
      <c r="W102" s="87" t="s">
        <v>86</v>
      </c>
      <c r="X102" s="87" t="s">
        <v>86</v>
      </c>
      <c r="Y102" s="87" t="s">
        <v>86</v>
      </c>
      <c r="Z102" s="87" t="s">
        <v>86</v>
      </c>
    </row>
    <row r="103" spans="1:26" s="14" customFormat="1" ht="18.75" customHeight="1">
      <c r="A103" s="122" t="s">
        <v>71</v>
      </c>
      <c r="B103" s="122"/>
      <c r="C103" s="122"/>
      <c r="D103" s="122"/>
      <c r="E103" s="122"/>
      <c r="F103" s="122"/>
      <c r="G103" s="122"/>
      <c r="H103" s="122"/>
      <c r="I103" s="95" t="s">
        <v>90</v>
      </c>
      <c r="J103" s="168" t="s">
        <v>86</v>
      </c>
      <c r="K103" s="168"/>
      <c r="L103" s="168"/>
      <c r="M103" s="88">
        <f>Y103</f>
        <v>0</v>
      </c>
      <c r="N103" s="88" t="s">
        <v>86</v>
      </c>
      <c r="O103" s="88" t="s">
        <v>86</v>
      </c>
      <c r="P103" s="88" t="s">
        <v>86</v>
      </c>
      <c r="Q103" s="88" t="s">
        <v>86</v>
      </c>
      <c r="R103" s="88" t="s">
        <v>86</v>
      </c>
      <c r="S103" s="88" t="s">
        <v>86</v>
      </c>
      <c r="T103" s="87" t="s">
        <v>86</v>
      </c>
      <c r="U103" s="87"/>
      <c r="V103" s="87"/>
      <c r="W103" s="87"/>
      <c r="X103" s="87"/>
      <c r="Y103" s="87"/>
      <c r="Z103" s="87"/>
    </row>
    <row r="104" spans="1:26" s="5" customFormat="1" ht="20.25">
      <c r="A104" s="122" t="s">
        <v>72</v>
      </c>
      <c r="B104" s="122"/>
      <c r="C104" s="122"/>
      <c r="D104" s="122"/>
      <c r="E104" s="122"/>
      <c r="F104" s="122"/>
      <c r="G104" s="122"/>
      <c r="H104" s="122"/>
      <c r="I104" s="95" t="s">
        <v>91</v>
      </c>
      <c r="J104" s="168" t="s">
        <v>86</v>
      </c>
      <c r="K104" s="168"/>
      <c r="L104" s="168"/>
      <c r="M104" s="88">
        <f>Y104</f>
        <v>0</v>
      </c>
      <c r="N104" s="88" t="s">
        <v>86</v>
      </c>
      <c r="O104" s="88" t="s">
        <v>86</v>
      </c>
      <c r="P104" s="88" t="s">
        <v>86</v>
      </c>
      <c r="Q104" s="88" t="s">
        <v>86</v>
      </c>
      <c r="R104" s="88" t="s">
        <v>86</v>
      </c>
      <c r="S104" s="88" t="s">
        <v>86</v>
      </c>
      <c r="T104" s="87" t="s">
        <v>86</v>
      </c>
      <c r="U104" s="87"/>
      <c r="V104" s="87"/>
      <c r="W104" s="87"/>
      <c r="X104" s="87"/>
      <c r="Y104" s="87"/>
      <c r="Z104" s="87" t="s">
        <v>86</v>
      </c>
    </row>
    <row r="105" spans="1:26" s="3" customFormat="1" ht="43.5" customHeight="1">
      <c r="A105" s="170" t="s">
        <v>73</v>
      </c>
      <c r="B105" s="170"/>
      <c r="C105" s="170"/>
      <c r="D105" s="170"/>
      <c r="E105" s="170"/>
      <c r="F105" s="170"/>
      <c r="G105" s="170"/>
      <c r="H105" s="170"/>
      <c r="I105" s="85" t="s">
        <v>92</v>
      </c>
      <c r="J105" s="171" t="s">
        <v>86</v>
      </c>
      <c r="K105" s="171"/>
      <c r="L105" s="171"/>
      <c r="M105" s="86">
        <f>M106+M111+M113+M117+M118+M119</f>
        <v>23924175.34</v>
      </c>
      <c r="N105" s="86">
        <f>N106+N111+N113+N117+N118+N119</f>
        <v>21705603.87</v>
      </c>
      <c r="O105" s="86">
        <f aca="true" t="shared" si="2" ref="O105:Z105">O106+O111+O113+O117+O118+O119</f>
        <v>51254</v>
      </c>
      <c r="P105" s="86">
        <f t="shared" si="2"/>
        <v>416220</v>
      </c>
      <c r="Q105" s="86">
        <f t="shared" si="2"/>
        <v>4234.05</v>
      </c>
      <c r="R105" s="86">
        <f>R106+R111+R113+R117+R118+R119</f>
        <v>196779.57</v>
      </c>
      <c r="S105" s="86">
        <f t="shared" si="2"/>
        <v>0</v>
      </c>
      <c r="T105" s="86">
        <f t="shared" si="2"/>
        <v>0</v>
      </c>
      <c r="U105" s="86">
        <f t="shared" si="2"/>
        <v>0</v>
      </c>
      <c r="V105" s="86">
        <f t="shared" si="2"/>
        <v>1176685.14</v>
      </c>
      <c r="W105" s="86">
        <f t="shared" si="2"/>
        <v>229078.71</v>
      </c>
      <c r="X105" s="86">
        <f t="shared" si="2"/>
        <v>144320</v>
      </c>
      <c r="Y105" s="86">
        <f t="shared" si="2"/>
        <v>0</v>
      </c>
      <c r="Z105" s="86">
        <f t="shared" si="2"/>
        <v>0</v>
      </c>
    </row>
    <row r="106" spans="1:26" s="3" customFormat="1" ht="20.25">
      <c r="A106" s="172" t="s">
        <v>74</v>
      </c>
      <c r="B106" s="172"/>
      <c r="C106" s="172"/>
      <c r="D106" s="172"/>
      <c r="E106" s="172"/>
      <c r="F106" s="172"/>
      <c r="G106" s="172"/>
      <c r="H106" s="172"/>
      <c r="I106" s="93" t="s">
        <v>93</v>
      </c>
      <c r="J106" s="169">
        <v>100</v>
      </c>
      <c r="K106" s="169"/>
      <c r="L106" s="169"/>
      <c r="M106" s="89">
        <f>M107+M110</f>
        <v>19583097.9</v>
      </c>
      <c r="N106" s="89">
        <f aca="true" t="shared" si="3" ref="N106:Z106">N107+N110</f>
        <v>18989337.9</v>
      </c>
      <c r="O106" s="89">
        <f t="shared" si="3"/>
        <v>0</v>
      </c>
      <c r="P106" s="89">
        <f t="shared" si="3"/>
        <v>0</v>
      </c>
      <c r="Q106" s="89">
        <f t="shared" si="3"/>
        <v>0</v>
      </c>
      <c r="R106" s="89">
        <f>R107+R110</f>
        <v>0</v>
      </c>
      <c r="S106" s="89">
        <f t="shared" si="3"/>
        <v>0</v>
      </c>
      <c r="T106" s="89">
        <f t="shared" si="3"/>
        <v>0</v>
      </c>
      <c r="U106" s="89">
        <f t="shared" si="3"/>
        <v>0</v>
      </c>
      <c r="V106" s="89">
        <f>V107+V110</f>
        <v>593760</v>
      </c>
      <c r="W106" s="89">
        <f>W107+W110</f>
        <v>0</v>
      </c>
      <c r="X106" s="89">
        <f>X107+X110</f>
        <v>0</v>
      </c>
      <c r="Y106" s="89">
        <f>Y107+Y110</f>
        <v>0</v>
      </c>
      <c r="Z106" s="89">
        <f t="shared" si="3"/>
        <v>0</v>
      </c>
    </row>
    <row r="107" spans="1:26" s="3" customFormat="1" ht="20.25">
      <c r="A107" s="122" t="s">
        <v>80</v>
      </c>
      <c r="B107" s="122"/>
      <c r="C107" s="122"/>
      <c r="D107" s="122"/>
      <c r="E107" s="122"/>
      <c r="F107" s="122"/>
      <c r="G107" s="122"/>
      <c r="H107" s="122"/>
      <c r="I107" s="95" t="s">
        <v>94</v>
      </c>
      <c r="J107" s="167">
        <v>110</v>
      </c>
      <c r="K107" s="167"/>
      <c r="L107" s="167"/>
      <c r="M107" s="90">
        <f>M108+M109</f>
        <v>19580697.9</v>
      </c>
      <c r="N107" s="90">
        <f>N108+N109</f>
        <v>18986937.9</v>
      </c>
      <c r="O107" s="90">
        <f aca="true" t="shared" si="4" ref="O107:Z107">O108+O109</f>
        <v>0</v>
      </c>
      <c r="P107" s="90">
        <f t="shared" si="4"/>
        <v>0</v>
      </c>
      <c r="Q107" s="90">
        <f t="shared" si="4"/>
        <v>0</v>
      </c>
      <c r="R107" s="90">
        <f>R108+R109</f>
        <v>0</v>
      </c>
      <c r="S107" s="90">
        <f t="shared" si="4"/>
        <v>0</v>
      </c>
      <c r="T107" s="90">
        <f t="shared" si="4"/>
        <v>0</v>
      </c>
      <c r="U107" s="90">
        <f t="shared" si="4"/>
        <v>0</v>
      </c>
      <c r="V107" s="90">
        <f>V108+V109</f>
        <v>593760</v>
      </c>
      <c r="W107" s="90">
        <f>W108+W109</f>
        <v>0</v>
      </c>
      <c r="X107" s="90">
        <f>X108+X109</f>
        <v>0</v>
      </c>
      <c r="Y107" s="90">
        <f>Y108+Y109</f>
        <v>0</v>
      </c>
      <c r="Z107" s="90">
        <f t="shared" si="4"/>
        <v>0</v>
      </c>
    </row>
    <row r="108" spans="1:26" s="3" customFormat="1" ht="20.25">
      <c r="A108" s="122" t="s">
        <v>120</v>
      </c>
      <c r="B108" s="122"/>
      <c r="C108" s="122"/>
      <c r="D108" s="122"/>
      <c r="E108" s="122"/>
      <c r="F108" s="122"/>
      <c r="G108" s="122"/>
      <c r="H108" s="122"/>
      <c r="I108" s="95" t="s">
        <v>95</v>
      </c>
      <c r="J108" s="167">
        <v>111</v>
      </c>
      <c r="K108" s="167"/>
      <c r="L108" s="167"/>
      <c r="M108" s="90">
        <f>N108+O108+P108+S108+T108+U108+V108+W108+X108+Y108+Q108+R108</f>
        <v>14912555</v>
      </c>
      <c r="N108" s="87">
        <v>14456517</v>
      </c>
      <c r="O108" s="87"/>
      <c r="P108" s="87"/>
      <c r="Q108" s="87"/>
      <c r="R108" s="87"/>
      <c r="S108" s="87"/>
      <c r="T108" s="68"/>
      <c r="U108" s="68"/>
      <c r="V108" s="87">
        <v>456038</v>
      </c>
      <c r="W108" s="68"/>
      <c r="X108" s="68"/>
      <c r="Y108" s="68"/>
      <c r="Z108" s="68"/>
    </row>
    <row r="109" spans="1:26" s="3" customFormat="1" ht="18.75" customHeight="1">
      <c r="A109" s="122" t="s">
        <v>28</v>
      </c>
      <c r="B109" s="122"/>
      <c r="C109" s="122"/>
      <c r="D109" s="122"/>
      <c r="E109" s="122"/>
      <c r="F109" s="122"/>
      <c r="G109" s="122"/>
      <c r="H109" s="122"/>
      <c r="I109" s="95" t="s">
        <v>96</v>
      </c>
      <c r="J109" s="167">
        <v>119</v>
      </c>
      <c r="K109" s="167"/>
      <c r="L109" s="167"/>
      <c r="M109" s="90">
        <f>N109+O109+P109+S109+T109+U109+V109+W109+X109+Y109+Q109+R109</f>
        <v>4668142.9</v>
      </c>
      <c r="N109" s="107">
        <f>4365868+164552.9</f>
        <v>4530420.9</v>
      </c>
      <c r="O109" s="87"/>
      <c r="P109" s="87"/>
      <c r="Q109" s="87"/>
      <c r="R109" s="87"/>
      <c r="S109" s="87"/>
      <c r="T109" s="87"/>
      <c r="U109" s="87"/>
      <c r="V109" s="87">
        <v>137722</v>
      </c>
      <c r="W109" s="87"/>
      <c r="X109" s="87"/>
      <c r="Y109" s="87"/>
      <c r="Z109" s="87"/>
    </row>
    <row r="110" spans="1:26" s="3" customFormat="1" ht="18.75" customHeight="1">
      <c r="A110" s="122" t="s">
        <v>25</v>
      </c>
      <c r="B110" s="122"/>
      <c r="C110" s="122"/>
      <c r="D110" s="122"/>
      <c r="E110" s="122"/>
      <c r="F110" s="122"/>
      <c r="G110" s="122"/>
      <c r="H110" s="122"/>
      <c r="I110" s="95" t="s">
        <v>97</v>
      </c>
      <c r="J110" s="167">
        <v>112</v>
      </c>
      <c r="K110" s="167"/>
      <c r="L110" s="167"/>
      <c r="M110" s="90">
        <f>N110+O110+P110+S110+T110+U110+V110+W110+X110+Y110+Q110+R110</f>
        <v>2400</v>
      </c>
      <c r="N110" s="87">
        <v>2400</v>
      </c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s="3" customFormat="1" ht="18.75" customHeight="1">
      <c r="A111" s="172" t="s">
        <v>75</v>
      </c>
      <c r="B111" s="172"/>
      <c r="C111" s="172"/>
      <c r="D111" s="172"/>
      <c r="E111" s="172"/>
      <c r="F111" s="172"/>
      <c r="G111" s="172"/>
      <c r="H111" s="172"/>
      <c r="I111" s="93" t="s">
        <v>98</v>
      </c>
      <c r="J111" s="169">
        <v>300</v>
      </c>
      <c r="K111" s="169"/>
      <c r="L111" s="169"/>
      <c r="M111" s="89">
        <f>N111+O111+P111+S111+T111+U111+V111+W111+X111+Y111+Q111+R111</f>
        <v>0</v>
      </c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s="3" customFormat="1" ht="20.25">
      <c r="A112" s="122" t="s">
        <v>18</v>
      </c>
      <c r="B112" s="122"/>
      <c r="C112" s="122"/>
      <c r="D112" s="122"/>
      <c r="E112" s="122"/>
      <c r="F112" s="122"/>
      <c r="G112" s="122"/>
      <c r="H112" s="122"/>
      <c r="I112" s="96"/>
      <c r="J112" s="167"/>
      <c r="K112" s="167"/>
      <c r="L112" s="167"/>
      <c r="M112" s="90"/>
      <c r="N112" s="87"/>
      <c r="O112" s="87"/>
      <c r="P112" s="87"/>
      <c r="Q112" s="87"/>
      <c r="R112" s="87"/>
      <c r="S112" s="87"/>
      <c r="T112" s="68"/>
      <c r="U112" s="68"/>
      <c r="V112" s="68"/>
      <c r="W112" s="68"/>
      <c r="X112" s="68"/>
      <c r="Y112" s="68"/>
      <c r="Z112" s="68"/>
    </row>
    <row r="113" spans="1:26" s="3" customFormat="1" ht="23.25" customHeight="1">
      <c r="A113" s="122" t="s">
        <v>76</v>
      </c>
      <c r="B113" s="122"/>
      <c r="C113" s="122"/>
      <c r="D113" s="122"/>
      <c r="E113" s="122"/>
      <c r="F113" s="122"/>
      <c r="G113" s="122"/>
      <c r="H113" s="122"/>
      <c r="I113" s="95" t="s">
        <v>99</v>
      </c>
      <c r="J113" s="167">
        <v>850</v>
      </c>
      <c r="K113" s="167"/>
      <c r="L113" s="167"/>
      <c r="M113" s="90">
        <f>M114+M115+M116</f>
        <v>231677.49</v>
      </c>
      <c r="N113" s="90">
        <f aca="true" t="shared" si="5" ref="N113:Z113">N114+N115+N116</f>
        <v>227443.44</v>
      </c>
      <c r="O113" s="90">
        <f t="shared" si="5"/>
        <v>0</v>
      </c>
      <c r="P113" s="90">
        <f t="shared" si="5"/>
        <v>0</v>
      </c>
      <c r="Q113" s="90">
        <f t="shared" si="5"/>
        <v>4234.05</v>
      </c>
      <c r="R113" s="90">
        <f t="shared" si="5"/>
        <v>0</v>
      </c>
      <c r="S113" s="90">
        <f t="shared" si="5"/>
        <v>0</v>
      </c>
      <c r="T113" s="90">
        <f t="shared" si="5"/>
        <v>0</v>
      </c>
      <c r="U113" s="90">
        <f t="shared" si="5"/>
        <v>0</v>
      </c>
      <c r="V113" s="90">
        <f t="shared" si="5"/>
        <v>0</v>
      </c>
      <c r="W113" s="90">
        <f t="shared" si="5"/>
        <v>0</v>
      </c>
      <c r="X113" s="90">
        <f t="shared" si="5"/>
        <v>0</v>
      </c>
      <c r="Y113" s="90">
        <f t="shared" si="5"/>
        <v>0</v>
      </c>
      <c r="Z113" s="90">
        <f t="shared" si="5"/>
        <v>0</v>
      </c>
    </row>
    <row r="114" spans="1:26" s="3" customFormat="1" ht="18.75" customHeight="1">
      <c r="A114" s="122" t="s">
        <v>210</v>
      </c>
      <c r="B114" s="122"/>
      <c r="C114" s="122"/>
      <c r="D114" s="122"/>
      <c r="E114" s="122"/>
      <c r="F114" s="122"/>
      <c r="G114" s="122"/>
      <c r="H114" s="122"/>
      <c r="I114" s="98" t="s">
        <v>205</v>
      </c>
      <c r="J114" s="167">
        <v>851</v>
      </c>
      <c r="K114" s="167"/>
      <c r="L114" s="167"/>
      <c r="M114" s="90">
        <f>N114+O114+P114+S114+T114+U114+V114+W114+X114+Y114+Q114+R114</f>
        <v>229597.95</v>
      </c>
      <c r="N114" s="87">
        <f>229732-4234.05</f>
        <v>225497.95</v>
      </c>
      <c r="O114" s="87"/>
      <c r="P114" s="87"/>
      <c r="Q114" s="87">
        <v>4100</v>
      </c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s="3" customFormat="1" ht="18.75" customHeight="1">
      <c r="A115" s="173" t="s">
        <v>206</v>
      </c>
      <c r="B115" s="174"/>
      <c r="C115" s="174"/>
      <c r="D115" s="174"/>
      <c r="E115" s="174"/>
      <c r="F115" s="174"/>
      <c r="G115" s="174"/>
      <c r="H115" s="175"/>
      <c r="I115" s="98" t="s">
        <v>207</v>
      </c>
      <c r="J115" s="176">
        <v>852</v>
      </c>
      <c r="K115" s="177"/>
      <c r="L115" s="178"/>
      <c r="M115" s="90">
        <f>N115+O115+P115+S115+T115+U115+V115+W115+X115+Y115+Q115+R115</f>
        <v>0</v>
      </c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s="3" customFormat="1" ht="18.75" customHeight="1">
      <c r="A116" s="173" t="s">
        <v>208</v>
      </c>
      <c r="B116" s="174"/>
      <c r="C116" s="174"/>
      <c r="D116" s="174"/>
      <c r="E116" s="174"/>
      <c r="F116" s="174"/>
      <c r="G116" s="174"/>
      <c r="H116" s="175"/>
      <c r="I116" s="98" t="s">
        <v>209</v>
      </c>
      <c r="J116" s="176">
        <v>853</v>
      </c>
      <c r="K116" s="177"/>
      <c r="L116" s="178"/>
      <c r="M116" s="90">
        <f>N116+O116+P116+S116+T116+U116+V116+W116+X116+Y116+Q116+R116</f>
        <v>2079.54</v>
      </c>
      <c r="N116" s="87">
        <v>1945.49</v>
      </c>
      <c r="O116" s="87"/>
      <c r="P116" s="87"/>
      <c r="Q116" s="87">
        <v>134.05</v>
      </c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s="3" customFormat="1" ht="18.75" customHeight="1">
      <c r="A117" s="122" t="s">
        <v>100</v>
      </c>
      <c r="B117" s="122"/>
      <c r="C117" s="122"/>
      <c r="D117" s="122"/>
      <c r="E117" s="122"/>
      <c r="F117" s="122"/>
      <c r="G117" s="122"/>
      <c r="H117" s="122"/>
      <c r="I117" s="95" t="s">
        <v>101</v>
      </c>
      <c r="J117" s="167"/>
      <c r="K117" s="167"/>
      <c r="L117" s="167"/>
      <c r="M117" s="90">
        <f>N117+O117+P117+S117+T117+U117+V117+W117+X117+Y117+Q117+R117</f>
        <v>0</v>
      </c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s="3" customFormat="1" ht="38.25" customHeight="1">
      <c r="A118" s="172" t="s">
        <v>77</v>
      </c>
      <c r="B118" s="172"/>
      <c r="C118" s="172"/>
      <c r="D118" s="172"/>
      <c r="E118" s="172"/>
      <c r="F118" s="172"/>
      <c r="G118" s="172"/>
      <c r="H118" s="172"/>
      <c r="I118" s="91" t="s">
        <v>102</v>
      </c>
      <c r="J118" s="169">
        <v>244</v>
      </c>
      <c r="K118" s="169"/>
      <c r="L118" s="169"/>
      <c r="M118" s="89">
        <f>N118+O118+P118+S118+T118+U118+V118+W118+X118+Y118+Q118+R118</f>
        <v>312</v>
      </c>
      <c r="N118" s="92">
        <v>312</v>
      </c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 s="3" customFormat="1" ht="18.75" customHeight="1">
      <c r="A119" s="172" t="s">
        <v>79</v>
      </c>
      <c r="B119" s="172"/>
      <c r="C119" s="172"/>
      <c r="D119" s="172"/>
      <c r="E119" s="172"/>
      <c r="F119" s="172"/>
      <c r="G119" s="172"/>
      <c r="H119" s="172"/>
      <c r="I119" s="91" t="s">
        <v>103</v>
      </c>
      <c r="J119" s="169">
        <v>244</v>
      </c>
      <c r="K119" s="169"/>
      <c r="L119" s="169"/>
      <c r="M119" s="89">
        <f>M121+M122+M123+M124+M125+M127+M128+M129</f>
        <v>4109087.95</v>
      </c>
      <c r="N119" s="89">
        <f aca="true" t="shared" si="6" ref="N119:Z119">N121+N122+N123+N124+N125+N127+N128+N129</f>
        <v>2488510.53</v>
      </c>
      <c r="O119" s="89">
        <f t="shared" si="6"/>
        <v>51254</v>
      </c>
      <c r="P119" s="89">
        <f t="shared" si="6"/>
        <v>416220</v>
      </c>
      <c r="Q119" s="89">
        <f t="shared" si="6"/>
        <v>0</v>
      </c>
      <c r="R119" s="89">
        <f t="shared" si="6"/>
        <v>196779.57</v>
      </c>
      <c r="S119" s="89">
        <f t="shared" si="6"/>
        <v>0</v>
      </c>
      <c r="T119" s="89">
        <f t="shared" si="6"/>
        <v>0</v>
      </c>
      <c r="U119" s="89">
        <f t="shared" si="6"/>
        <v>0</v>
      </c>
      <c r="V119" s="89">
        <f t="shared" si="6"/>
        <v>582925.14</v>
      </c>
      <c r="W119" s="89">
        <f t="shared" si="6"/>
        <v>229078.71</v>
      </c>
      <c r="X119" s="89">
        <f t="shared" si="6"/>
        <v>144320</v>
      </c>
      <c r="Y119" s="89">
        <f t="shared" si="6"/>
        <v>0</v>
      </c>
      <c r="Z119" s="89">
        <f t="shared" si="6"/>
        <v>0</v>
      </c>
    </row>
    <row r="120" spans="1:26" s="3" customFormat="1" ht="18.75" customHeight="1">
      <c r="A120" s="122" t="s">
        <v>81</v>
      </c>
      <c r="B120" s="122"/>
      <c r="C120" s="122"/>
      <c r="D120" s="122"/>
      <c r="E120" s="122"/>
      <c r="F120" s="122"/>
      <c r="G120" s="122"/>
      <c r="H120" s="122"/>
      <c r="I120" s="95"/>
      <c r="J120" s="167"/>
      <c r="K120" s="167"/>
      <c r="L120" s="167"/>
      <c r="M120" s="88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s="3" customFormat="1" ht="18.75" customHeight="1">
      <c r="A121" s="122" t="s">
        <v>19</v>
      </c>
      <c r="B121" s="122"/>
      <c r="C121" s="122"/>
      <c r="D121" s="122"/>
      <c r="E121" s="122"/>
      <c r="F121" s="122"/>
      <c r="G121" s="122"/>
      <c r="H121" s="122"/>
      <c r="I121" s="95" t="s">
        <v>104</v>
      </c>
      <c r="J121" s="167">
        <v>244</v>
      </c>
      <c r="K121" s="167"/>
      <c r="L121" s="167"/>
      <c r="M121" s="90">
        <f>N121+O121+P121+S121+T121+U121+V121+W121+X121+Y121+Q121+R121</f>
        <v>48077.23</v>
      </c>
      <c r="N121" s="108">
        <f>11900+36000+177.23</f>
        <v>48077.23</v>
      </c>
      <c r="O121" s="88"/>
      <c r="P121" s="88"/>
      <c r="Q121" s="88"/>
      <c r="R121" s="88"/>
      <c r="S121" s="87"/>
      <c r="T121" s="87"/>
      <c r="U121" s="87"/>
      <c r="V121" s="87"/>
      <c r="W121" s="87"/>
      <c r="X121" s="87"/>
      <c r="Y121" s="87"/>
      <c r="Z121" s="87"/>
    </row>
    <row r="122" spans="1:26" s="3" customFormat="1" ht="18.75" customHeight="1">
      <c r="A122" s="122" t="s">
        <v>162</v>
      </c>
      <c r="B122" s="122"/>
      <c r="C122" s="122"/>
      <c r="D122" s="122"/>
      <c r="E122" s="122"/>
      <c r="F122" s="122"/>
      <c r="G122" s="122"/>
      <c r="H122" s="122"/>
      <c r="I122" s="95" t="s">
        <v>105</v>
      </c>
      <c r="J122" s="167">
        <v>244</v>
      </c>
      <c r="K122" s="167"/>
      <c r="L122" s="167"/>
      <c r="M122" s="90">
        <f aca="true" t="shared" si="7" ref="M122:M130">N122+O122+P122+S122+T122+U122+V122+W122+X122+Y122+Q122+R122</f>
        <v>0</v>
      </c>
      <c r="N122" s="88"/>
      <c r="O122" s="88"/>
      <c r="P122" s="88"/>
      <c r="Q122" s="88"/>
      <c r="R122" s="88"/>
      <c r="S122" s="87"/>
      <c r="T122" s="87"/>
      <c r="U122" s="87"/>
      <c r="V122" s="87"/>
      <c r="W122" s="87"/>
      <c r="X122" s="87"/>
      <c r="Y122" s="87"/>
      <c r="Z122" s="87"/>
    </row>
    <row r="123" spans="1:26" s="3" customFormat="1" ht="18.75" customHeight="1">
      <c r="A123" s="122" t="s">
        <v>20</v>
      </c>
      <c r="B123" s="122"/>
      <c r="C123" s="122"/>
      <c r="D123" s="122"/>
      <c r="E123" s="122"/>
      <c r="F123" s="122"/>
      <c r="G123" s="122"/>
      <c r="H123" s="122"/>
      <c r="I123" s="95" t="s">
        <v>106</v>
      </c>
      <c r="J123" s="167">
        <v>244</v>
      </c>
      <c r="K123" s="167"/>
      <c r="L123" s="167"/>
      <c r="M123" s="90">
        <f t="shared" si="7"/>
        <v>2255159.28</v>
      </c>
      <c r="N123" s="88">
        <f>2014101-184800</f>
        <v>1829301</v>
      </c>
      <c r="O123" s="88"/>
      <c r="P123" s="88"/>
      <c r="Q123" s="88"/>
      <c r="R123" s="88">
        <v>196779.57</v>
      </c>
      <c r="S123" s="87"/>
      <c r="T123" s="87"/>
      <c r="U123" s="87"/>
      <c r="V123" s="87"/>
      <c r="W123" s="87">
        <f>180562+48516.71</f>
        <v>229078.71</v>
      </c>
      <c r="X123" s="87"/>
      <c r="Y123" s="87"/>
      <c r="Z123" s="87"/>
    </row>
    <row r="124" spans="1:26" s="3" customFormat="1" ht="44.25" customHeight="1">
      <c r="A124" s="122" t="s">
        <v>121</v>
      </c>
      <c r="B124" s="122"/>
      <c r="C124" s="122"/>
      <c r="D124" s="122"/>
      <c r="E124" s="122"/>
      <c r="F124" s="122"/>
      <c r="G124" s="122"/>
      <c r="H124" s="122"/>
      <c r="I124" s="95" t="s">
        <v>107</v>
      </c>
      <c r="J124" s="167">
        <v>244</v>
      </c>
      <c r="K124" s="167"/>
      <c r="L124" s="167"/>
      <c r="M124" s="90">
        <f t="shared" si="7"/>
        <v>0</v>
      </c>
      <c r="N124" s="88"/>
      <c r="O124" s="88"/>
      <c r="P124" s="88"/>
      <c r="Q124" s="88"/>
      <c r="R124" s="88"/>
      <c r="S124" s="87"/>
      <c r="T124" s="87"/>
      <c r="U124" s="87"/>
      <c r="V124" s="87"/>
      <c r="W124" s="87"/>
      <c r="X124" s="87"/>
      <c r="Y124" s="87"/>
      <c r="Z124" s="87"/>
    </row>
    <row r="125" spans="1:26" s="3" customFormat="1" ht="18.75" customHeight="1">
      <c r="A125" s="122" t="s">
        <v>26</v>
      </c>
      <c r="B125" s="122"/>
      <c r="C125" s="122"/>
      <c r="D125" s="122"/>
      <c r="E125" s="122"/>
      <c r="F125" s="122"/>
      <c r="G125" s="122"/>
      <c r="H125" s="122"/>
      <c r="I125" s="95" t="s">
        <v>108</v>
      </c>
      <c r="J125" s="167">
        <v>244</v>
      </c>
      <c r="K125" s="167"/>
      <c r="L125" s="167"/>
      <c r="M125" s="90">
        <f t="shared" si="7"/>
        <v>132868</v>
      </c>
      <c r="N125" s="88">
        <f>80088-4920</f>
        <v>75168</v>
      </c>
      <c r="O125" s="88"/>
      <c r="P125" s="88"/>
      <c r="Q125" s="88"/>
      <c r="R125" s="88"/>
      <c r="S125" s="87"/>
      <c r="T125" s="87"/>
      <c r="U125" s="87"/>
      <c r="V125" s="87">
        <v>57700</v>
      </c>
      <c r="W125" s="87"/>
      <c r="X125" s="87"/>
      <c r="Y125" s="87"/>
      <c r="Z125" s="87"/>
    </row>
    <row r="126" spans="1:26" s="3" customFormat="1" ht="18.75" customHeight="1">
      <c r="A126" s="122" t="s">
        <v>171</v>
      </c>
      <c r="B126" s="122"/>
      <c r="C126" s="122"/>
      <c r="D126" s="122"/>
      <c r="E126" s="122"/>
      <c r="F126" s="122"/>
      <c r="G126" s="122"/>
      <c r="H126" s="122"/>
      <c r="I126" s="95"/>
      <c r="J126" s="167">
        <v>244</v>
      </c>
      <c r="K126" s="167"/>
      <c r="L126" s="167"/>
      <c r="M126" s="90">
        <f t="shared" si="7"/>
        <v>0</v>
      </c>
      <c r="N126" s="88"/>
      <c r="O126" s="88"/>
      <c r="P126" s="88"/>
      <c r="Q126" s="88"/>
      <c r="R126" s="88"/>
      <c r="S126" s="87"/>
      <c r="T126" s="87"/>
      <c r="U126" s="87"/>
      <c r="V126" s="87"/>
      <c r="W126" s="87"/>
      <c r="X126" s="87"/>
      <c r="Y126" s="87"/>
      <c r="Z126" s="87"/>
    </row>
    <row r="127" spans="1:26" s="3" customFormat="1" ht="18.75" customHeight="1">
      <c r="A127" s="122" t="s">
        <v>27</v>
      </c>
      <c r="B127" s="122"/>
      <c r="C127" s="122"/>
      <c r="D127" s="122"/>
      <c r="E127" s="122"/>
      <c r="F127" s="122"/>
      <c r="G127" s="122"/>
      <c r="H127" s="122"/>
      <c r="I127" s="95" t="s">
        <v>154</v>
      </c>
      <c r="J127" s="167">
        <v>244</v>
      </c>
      <c r="K127" s="167"/>
      <c r="L127" s="167"/>
      <c r="M127" s="90">
        <f t="shared" si="7"/>
        <v>159363.3</v>
      </c>
      <c r="N127" s="88">
        <f>38859+37636+83115.8-1945.49+1697.99</f>
        <v>159363.3</v>
      </c>
      <c r="O127" s="88"/>
      <c r="P127" s="88"/>
      <c r="Q127" s="88"/>
      <c r="R127" s="88"/>
      <c r="S127" s="87"/>
      <c r="T127" s="87"/>
      <c r="U127" s="87"/>
      <c r="V127" s="87"/>
      <c r="W127" s="87"/>
      <c r="X127" s="87"/>
      <c r="Y127" s="87"/>
      <c r="Z127" s="87"/>
    </row>
    <row r="128" spans="1:26" s="3" customFormat="1" ht="20.25" customHeight="1">
      <c r="A128" s="122" t="s">
        <v>21</v>
      </c>
      <c r="B128" s="122"/>
      <c r="C128" s="122"/>
      <c r="D128" s="122"/>
      <c r="E128" s="122"/>
      <c r="F128" s="122"/>
      <c r="G128" s="122"/>
      <c r="H128" s="122"/>
      <c r="I128" s="95" t="s">
        <v>155</v>
      </c>
      <c r="J128" s="167">
        <v>244</v>
      </c>
      <c r="K128" s="167"/>
      <c r="L128" s="167"/>
      <c r="M128" s="90">
        <f t="shared" si="7"/>
        <v>809653</v>
      </c>
      <c r="N128" s="88">
        <v>376601</v>
      </c>
      <c r="O128" s="88"/>
      <c r="P128" s="90"/>
      <c r="Q128" s="90"/>
      <c r="R128" s="90"/>
      <c r="S128" s="87"/>
      <c r="T128" s="68"/>
      <c r="U128" s="87"/>
      <c r="V128" s="87">
        <v>288732</v>
      </c>
      <c r="W128" s="68"/>
      <c r="X128" s="87">
        <v>144320</v>
      </c>
      <c r="Y128" s="68"/>
      <c r="Z128" s="87"/>
    </row>
    <row r="129" spans="1:26" s="3" customFormat="1" ht="20.25" customHeight="1">
      <c r="A129" s="122" t="s">
        <v>22</v>
      </c>
      <c r="B129" s="122"/>
      <c r="C129" s="122"/>
      <c r="D129" s="122"/>
      <c r="E129" s="122"/>
      <c r="F129" s="122"/>
      <c r="G129" s="122"/>
      <c r="H129" s="122"/>
      <c r="I129" s="95" t="s">
        <v>173</v>
      </c>
      <c r="J129" s="167">
        <v>244</v>
      </c>
      <c r="K129" s="167"/>
      <c r="L129" s="167"/>
      <c r="M129" s="90">
        <f t="shared" si="7"/>
        <v>703967.14</v>
      </c>
      <c r="N129" s="88"/>
      <c r="O129" s="88">
        <v>51254</v>
      </c>
      <c r="P129" s="88">
        <v>416220</v>
      </c>
      <c r="Q129" s="88"/>
      <c r="R129" s="88"/>
      <c r="S129" s="87"/>
      <c r="T129" s="87"/>
      <c r="U129" s="87"/>
      <c r="V129" s="87">
        <v>236493.14</v>
      </c>
      <c r="W129" s="68"/>
      <c r="X129" s="68"/>
      <c r="Y129" s="68"/>
      <c r="Z129" s="87"/>
    </row>
    <row r="130" spans="1:26" s="3" customFormat="1" ht="24" customHeight="1">
      <c r="A130" s="122" t="s">
        <v>172</v>
      </c>
      <c r="B130" s="122"/>
      <c r="C130" s="122"/>
      <c r="D130" s="122"/>
      <c r="E130" s="122"/>
      <c r="F130" s="122"/>
      <c r="G130" s="122"/>
      <c r="H130" s="122"/>
      <c r="I130" s="95"/>
      <c r="J130" s="167">
        <v>244</v>
      </c>
      <c r="K130" s="167"/>
      <c r="L130" s="167"/>
      <c r="M130" s="90">
        <f t="shared" si="7"/>
        <v>467474</v>
      </c>
      <c r="N130" s="88"/>
      <c r="O130" s="88">
        <v>51254</v>
      </c>
      <c r="P130" s="88">
        <v>416220</v>
      </c>
      <c r="Q130" s="88"/>
      <c r="R130" s="88"/>
      <c r="S130" s="87"/>
      <c r="T130" s="87"/>
      <c r="U130" s="87"/>
      <c r="V130" s="68"/>
      <c r="W130" s="68"/>
      <c r="X130" s="68"/>
      <c r="Y130" s="68"/>
      <c r="Z130" s="87"/>
    </row>
    <row r="131" spans="1:26" s="3" customFormat="1" ht="25.5" customHeight="1">
      <c r="A131" s="172" t="s">
        <v>177</v>
      </c>
      <c r="B131" s="172"/>
      <c r="C131" s="172"/>
      <c r="D131" s="172"/>
      <c r="E131" s="172"/>
      <c r="F131" s="172"/>
      <c r="G131" s="172"/>
      <c r="H131" s="172"/>
      <c r="I131" s="93" t="s">
        <v>109</v>
      </c>
      <c r="J131" s="169" t="s">
        <v>86</v>
      </c>
      <c r="K131" s="169"/>
      <c r="L131" s="169"/>
      <c r="M131" s="89">
        <f>M132+M133</f>
        <v>164730.13</v>
      </c>
      <c r="N131" s="89">
        <f aca="true" t="shared" si="8" ref="N131:Z131">N132+N133</f>
        <v>164730.13</v>
      </c>
      <c r="O131" s="89">
        <f t="shared" si="8"/>
        <v>0</v>
      </c>
      <c r="P131" s="89">
        <f t="shared" si="8"/>
        <v>0</v>
      </c>
      <c r="Q131" s="89">
        <f t="shared" si="8"/>
        <v>0</v>
      </c>
      <c r="R131" s="89">
        <f t="shared" si="8"/>
        <v>0</v>
      </c>
      <c r="S131" s="89">
        <f t="shared" si="8"/>
        <v>0</v>
      </c>
      <c r="T131" s="89">
        <f t="shared" si="8"/>
        <v>0</v>
      </c>
      <c r="U131" s="89">
        <f t="shared" si="8"/>
        <v>0</v>
      </c>
      <c r="V131" s="89">
        <f t="shared" si="8"/>
        <v>0</v>
      </c>
      <c r="W131" s="89">
        <f t="shared" si="8"/>
        <v>0</v>
      </c>
      <c r="X131" s="89">
        <f t="shared" si="8"/>
        <v>0</v>
      </c>
      <c r="Y131" s="89">
        <f t="shared" si="8"/>
        <v>0</v>
      </c>
      <c r="Z131" s="89">
        <f t="shared" si="8"/>
        <v>0</v>
      </c>
    </row>
    <row r="132" spans="1:26" s="3" customFormat="1" ht="18.75" customHeight="1">
      <c r="A132" s="122" t="s">
        <v>122</v>
      </c>
      <c r="B132" s="122"/>
      <c r="C132" s="122"/>
      <c r="D132" s="122"/>
      <c r="E132" s="122"/>
      <c r="F132" s="122"/>
      <c r="G132" s="122"/>
      <c r="H132" s="122"/>
      <c r="I132" s="96" t="s">
        <v>110</v>
      </c>
      <c r="J132" s="167">
        <v>510</v>
      </c>
      <c r="K132" s="167"/>
      <c r="L132" s="167"/>
      <c r="M132" s="90">
        <f>N132+O132+P132+S132+T132+U132+V132+W132+X132+Y132+Q132+R132</f>
        <v>0</v>
      </c>
      <c r="N132" s="88"/>
      <c r="O132" s="90"/>
      <c r="P132" s="90"/>
      <c r="Q132" s="90"/>
      <c r="R132" s="90"/>
      <c r="S132" s="90"/>
      <c r="T132" s="68"/>
      <c r="U132" s="68"/>
      <c r="V132" s="68"/>
      <c r="W132" s="68"/>
      <c r="X132" s="68"/>
      <c r="Y132" s="68"/>
      <c r="Z132" s="90"/>
    </row>
    <row r="133" spans="1:26" s="3" customFormat="1" ht="21" customHeight="1">
      <c r="A133" s="122" t="s">
        <v>78</v>
      </c>
      <c r="B133" s="122"/>
      <c r="C133" s="122"/>
      <c r="D133" s="122"/>
      <c r="E133" s="122"/>
      <c r="F133" s="122"/>
      <c r="G133" s="122"/>
      <c r="H133" s="122"/>
      <c r="I133" s="96" t="s">
        <v>111</v>
      </c>
      <c r="J133" s="167">
        <v>550</v>
      </c>
      <c r="K133" s="167"/>
      <c r="L133" s="167"/>
      <c r="M133" s="90">
        <f>N133+O133+P133+S133+T133+U133+V133+W133+X133+Y133+Q133+R133</f>
        <v>164730.13</v>
      </c>
      <c r="N133" s="88">
        <v>164730.13</v>
      </c>
      <c r="O133" s="90"/>
      <c r="P133" s="90"/>
      <c r="Q133" s="90"/>
      <c r="R133" s="90"/>
      <c r="S133" s="90"/>
      <c r="T133" s="68"/>
      <c r="U133" s="68"/>
      <c r="V133" s="68"/>
      <c r="W133" s="68"/>
      <c r="X133" s="68"/>
      <c r="Y133" s="68"/>
      <c r="Z133" s="90"/>
    </row>
    <row r="134" spans="1:26" s="5" customFormat="1" ht="18.75" customHeight="1">
      <c r="A134" s="172" t="s">
        <v>82</v>
      </c>
      <c r="B134" s="172"/>
      <c r="C134" s="172"/>
      <c r="D134" s="172"/>
      <c r="E134" s="172"/>
      <c r="F134" s="172"/>
      <c r="G134" s="172"/>
      <c r="H134" s="172"/>
      <c r="I134" s="93" t="s">
        <v>112</v>
      </c>
      <c r="J134" s="169"/>
      <c r="K134" s="169"/>
      <c r="L134" s="169"/>
      <c r="M134" s="89">
        <f>M135+M136</f>
        <v>0</v>
      </c>
      <c r="N134" s="89">
        <f aca="true" t="shared" si="9" ref="N134:Z134">N135+N136</f>
        <v>0</v>
      </c>
      <c r="O134" s="89">
        <f t="shared" si="9"/>
        <v>0</v>
      </c>
      <c r="P134" s="89">
        <f t="shared" si="9"/>
        <v>0</v>
      </c>
      <c r="Q134" s="89">
        <f t="shared" si="9"/>
        <v>0</v>
      </c>
      <c r="R134" s="89">
        <f t="shared" si="9"/>
        <v>0</v>
      </c>
      <c r="S134" s="89">
        <f t="shared" si="9"/>
        <v>0</v>
      </c>
      <c r="T134" s="89">
        <f t="shared" si="9"/>
        <v>0</v>
      </c>
      <c r="U134" s="89">
        <f t="shared" si="9"/>
        <v>0</v>
      </c>
      <c r="V134" s="89">
        <f t="shared" si="9"/>
        <v>0</v>
      </c>
      <c r="W134" s="89">
        <f t="shared" si="9"/>
        <v>0</v>
      </c>
      <c r="X134" s="89">
        <f t="shared" si="9"/>
        <v>0</v>
      </c>
      <c r="Y134" s="89">
        <f t="shared" si="9"/>
        <v>0</v>
      </c>
      <c r="Z134" s="89">
        <f t="shared" si="9"/>
        <v>0</v>
      </c>
    </row>
    <row r="135" spans="1:26" s="3" customFormat="1" ht="18.75" customHeight="1">
      <c r="A135" s="122" t="s">
        <v>124</v>
      </c>
      <c r="B135" s="122"/>
      <c r="C135" s="122"/>
      <c r="D135" s="122"/>
      <c r="E135" s="122"/>
      <c r="F135" s="122"/>
      <c r="G135" s="122"/>
      <c r="H135" s="122"/>
      <c r="I135" s="96" t="s">
        <v>113</v>
      </c>
      <c r="J135" s="167">
        <v>610</v>
      </c>
      <c r="K135" s="167"/>
      <c r="L135" s="167"/>
      <c r="M135" s="90">
        <f>N135+O135+P135+S135+T135+U135+V135+W135+X135+Y135+Q135+R135</f>
        <v>0</v>
      </c>
      <c r="N135" s="88"/>
      <c r="O135" s="90"/>
      <c r="P135" s="90"/>
      <c r="Q135" s="90"/>
      <c r="R135" s="90"/>
      <c r="S135" s="87"/>
      <c r="T135" s="68"/>
      <c r="U135" s="68"/>
      <c r="V135" s="68"/>
      <c r="W135" s="68"/>
      <c r="X135" s="68"/>
      <c r="Y135" s="68"/>
      <c r="Z135" s="68"/>
    </row>
    <row r="136" spans="1:26" s="3" customFormat="1" ht="18.75" customHeight="1">
      <c r="A136" s="122" t="s">
        <v>83</v>
      </c>
      <c r="B136" s="122"/>
      <c r="C136" s="122"/>
      <c r="D136" s="122"/>
      <c r="E136" s="122"/>
      <c r="F136" s="122"/>
      <c r="G136" s="122"/>
      <c r="H136" s="122"/>
      <c r="I136" s="96" t="s">
        <v>114</v>
      </c>
      <c r="J136" s="167">
        <v>650</v>
      </c>
      <c r="K136" s="167"/>
      <c r="L136" s="167"/>
      <c r="M136" s="90">
        <f>N136+O136+P136+S136+T136+U136+V136+W136+X136+Y136+Q136+R136</f>
        <v>0</v>
      </c>
      <c r="N136" s="90"/>
      <c r="O136" s="90"/>
      <c r="P136" s="90"/>
      <c r="Q136" s="90"/>
      <c r="R136" s="90"/>
      <c r="S136" s="87"/>
      <c r="T136" s="68"/>
      <c r="U136" s="68"/>
      <c r="V136" s="68"/>
      <c r="W136" s="68"/>
      <c r="X136" s="68"/>
      <c r="Y136" s="68"/>
      <c r="Z136" s="68"/>
    </row>
    <row r="137" spans="1:26" s="12" customFormat="1" ht="20.25" customHeight="1">
      <c r="A137" s="180" t="s">
        <v>84</v>
      </c>
      <c r="B137" s="180"/>
      <c r="C137" s="180"/>
      <c r="D137" s="180"/>
      <c r="E137" s="180"/>
      <c r="F137" s="180"/>
      <c r="G137" s="180"/>
      <c r="H137" s="180"/>
      <c r="I137" s="93" t="s">
        <v>115</v>
      </c>
      <c r="J137" s="169" t="s">
        <v>86</v>
      </c>
      <c r="K137" s="169"/>
      <c r="L137" s="169"/>
      <c r="M137" s="89">
        <f>N137+O137+P137+S137+T137+U137+V137+W137+X137+Y137</f>
        <v>285009.85</v>
      </c>
      <c r="N137" s="89"/>
      <c r="O137" s="89"/>
      <c r="P137" s="89"/>
      <c r="Q137" s="89"/>
      <c r="R137" s="89"/>
      <c r="S137" s="89"/>
      <c r="T137" s="89"/>
      <c r="U137" s="89"/>
      <c r="V137" s="89">
        <v>236493.14</v>
      </c>
      <c r="W137" s="89">
        <v>48516.71</v>
      </c>
      <c r="X137" s="89"/>
      <c r="Y137" s="89"/>
      <c r="Z137" s="89"/>
    </row>
    <row r="138" spans="1:26" s="12" customFormat="1" ht="20.25" customHeight="1">
      <c r="A138" s="180" t="s">
        <v>85</v>
      </c>
      <c r="B138" s="180"/>
      <c r="C138" s="180"/>
      <c r="D138" s="180"/>
      <c r="E138" s="180"/>
      <c r="F138" s="180"/>
      <c r="G138" s="180"/>
      <c r="H138" s="180"/>
      <c r="I138" s="93" t="s">
        <v>116</v>
      </c>
      <c r="J138" s="169" t="s">
        <v>86</v>
      </c>
      <c r="K138" s="169"/>
      <c r="L138" s="169"/>
      <c r="M138" s="89">
        <f>N138+O138+P138+S138+T138+U138+V138+W138+X138+Y138</f>
        <v>0</v>
      </c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s="3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15" customFormat="1" ht="80.25" customHeight="1">
      <c r="A140" s="179" t="s">
        <v>176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</row>
    <row r="141" spans="1:26" s="3" customFormat="1" ht="22.5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</row>
    <row r="142" spans="1:26" s="3" customFormat="1" ht="34.5">
      <c r="A142" s="186" t="s">
        <v>157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75"/>
      <c r="O142" s="75"/>
      <c r="P142" s="75"/>
      <c r="Q142" s="75"/>
      <c r="R142" s="75"/>
      <c r="S142" s="75"/>
      <c r="T142" s="188" t="s">
        <v>158</v>
      </c>
      <c r="U142" s="188"/>
      <c r="V142" s="188"/>
      <c r="W142" s="188"/>
      <c r="X142" s="188"/>
      <c r="Y142" s="188"/>
      <c r="Z142" s="188"/>
    </row>
    <row r="143" spans="1:26" s="3" customFormat="1" ht="22.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s="3" customFormat="1" ht="22.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6" spans="21:22" ht="18.75">
      <c r="U146" s="189" t="s">
        <v>23</v>
      </c>
      <c r="V146" s="189"/>
    </row>
    <row r="148" spans="1:22" ht="20.25" customHeight="1">
      <c r="A148" s="191" t="s">
        <v>217</v>
      </c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</row>
    <row r="150" spans="1:22" ht="24" customHeight="1">
      <c r="A150" s="120" t="s">
        <v>17</v>
      </c>
      <c r="B150" s="120"/>
      <c r="C150" s="120"/>
      <c r="D150" s="120"/>
      <c r="E150" s="120"/>
      <c r="F150" s="120"/>
      <c r="G150" s="120"/>
      <c r="H150" s="120" t="s">
        <v>117</v>
      </c>
      <c r="I150" s="120" t="s">
        <v>125</v>
      </c>
      <c r="J150" s="120" t="s">
        <v>126</v>
      </c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</row>
    <row r="151" spans="1:22" ht="26.25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 t="s">
        <v>127</v>
      </c>
      <c r="K151" s="120"/>
      <c r="L151" s="120"/>
      <c r="M151" s="120"/>
      <c r="N151" s="120"/>
      <c r="O151" s="120" t="s">
        <v>16</v>
      </c>
      <c r="P151" s="120"/>
      <c r="Q151" s="120"/>
      <c r="R151" s="120"/>
      <c r="S151" s="120"/>
      <c r="T151" s="120"/>
      <c r="U151" s="120"/>
      <c r="V151" s="120"/>
    </row>
    <row r="152" spans="1:22" ht="116.25" customHeight="1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 t="s">
        <v>128</v>
      </c>
      <c r="P152" s="120"/>
      <c r="Q152" s="120"/>
      <c r="R152" s="120"/>
      <c r="S152" s="120"/>
      <c r="T152" s="120" t="s">
        <v>153</v>
      </c>
      <c r="U152" s="120"/>
      <c r="V152" s="120"/>
    </row>
    <row r="153" spans="1:22" ht="83.25" customHeight="1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 t="s">
        <v>202</v>
      </c>
      <c r="K153" s="120"/>
      <c r="L153" s="120"/>
      <c r="M153" s="71" t="s">
        <v>203</v>
      </c>
      <c r="N153" s="71" t="s">
        <v>204</v>
      </c>
      <c r="O153" s="71" t="s">
        <v>202</v>
      </c>
      <c r="P153" s="71" t="s">
        <v>203</v>
      </c>
      <c r="Q153" s="71"/>
      <c r="R153" s="71"/>
      <c r="S153" s="71" t="s">
        <v>204</v>
      </c>
      <c r="T153" s="71" t="s">
        <v>129</v>
      </c>
      <c r="U153" s="71" t="s">
        <v>174</v>
      </c>
      <c r="V153" s="71" t="s">
        <v>175</v>
      </c>
    </row>
    <row r="154" spans="1:22" ht="18.75">
      <c r="A154" s="120">
        <v>1</v>
      </c>
      <c r="B154" s="120"/>
      <c r="C154" s="120"/>
      <c r="D154" s="120"/>
      <c r="E154" s="120"/>
      <c r="F154" s="120"/>
      <c r="G154" s="120"/>
      <c r="H154" s="71">
        <v>2</v>
      </c>
      <c r="I154" s="71">
        <v>3</v>
      </c>
      <c r="J154" s="120">
        <v>4</v>
      </c>
      <c r="K154" s="120"/>
      <c r="L154" s="120"/>
      <c r="M154" s="71">
        <v>5</v>
      </c>
      <c r="N154" s="71">
        <v>6</v>
      </c>
      <c r="O154" s="76">
        <v>7</v>
      </c>
      <c r="P154" s="76">
        <v>8</v>
      </c>
      <c r="Q154" s="76"/>
      <c r="R154" s="76"/>
      <c r="S154" s="76">
        <v>9</v>
      </c>
      <c r="T154" s="76">
        <v>10</v>
      </c>
      <c r="U154" s="76">
        <v>11</v>
      </c>
      <c r="V154" s="76">
        <v>12</v>
      </c>
    </row>
    <row r="155" spans="1:22" ht="45.75" customHeight="1">
      <c r="A155" s="120" t="s">
        <v>130</v>
      </c>
      <c r="B155" s="120"/>
      <c r="C155" s="120"/>
      <c r="D155" s="120"/>
      <c r="E155" s="120"/>
      <c r="F155" s="120"/>
      <c r="G155" s="120"/>
      <c r="H155" s="77" t="s">
        <v>133</v>
      </c>
      <c r="I155" s="71" t="s">
        <v>86</v>
      </c>
      <c r="J155" s="123">
        <f>O155+T155</f>
        <v>4109087.95</v>
      </c>
      <c r="K155" s="123"/>
      <c r="L155" s="123"/>
      <c r="M155" s="71">
        <f>P155+U155</f>
        <v>0</v>
      </c>
      <c r="N155" s="71">
        <f>S155+V155</f>
        <v>0</v>
      </c>
      <c r="O155" s="97">
        <f aca="true" t="shared" si="10" ref="O155:V155">O156+O157</f>
        <v>4109087.95</v>
      </c>
      <c r="P155" s="76">
        <f t="shared" si="10"/>
        <v>0</v>
      </c>
      <c r="Q155" s="76"/>
      <c r="R155" s="76"/>
      <c r="S155" s="76">
        <f t="shared" si="10"/>
        <v>0</v>
      </c>
      <c r="T155" s="76">
        <f t="shared" si="10"/>
        <v>0</v>
      </c>
      <c r="U155" s="76">
        <f t="shared" si="10"/>
        <v>0</v>
      </c>
      <c r="V155" s="76">
        <f t="shared" si="10"/>
        <v>0</v>
      </c>
    </row>
    <row r="156" spans="1:22" ht="48" customHeight="1">
      <c r="A156" s="120" t="s">
        <v>131</v>
      </c>
      <c r="B156" s="120"/>
      <c r="C156" s="120"/>
      <c r="D156" s="120"/>
      <c r="E156" s="120"/>
      <c r="F156" s="120"/>
      <c r="G156" s="120"/>
      <c r="H156" s="77" t="s">
        <v>134</v>
      </c>
      <c r="I156" s="71" t="s">
        <v>86</v>
      </c>
      <c r="J156" s="123">
        <f>O156+T156</f>
        <v>2185687.36</v>
      </c>
      <c r="K156" s="123"/>
      <c r="L156" s="123"/>
      <c r="M156" s="71">
        <f>P156+U156</f>
        <v>0</v>
      </c>
      <c r="N156" s="71">
        <f>S156+V156</f>
        <v>0</v>
      </c>
      <c r="O156" s="97">
        <v>2185687.36</v>
      </c>
      <c r="P156" s="76"/>
      <c r="Q156" s="76"/>
      <c r="R156" s="76"/>
      <c r="S156" s="76"/>
      <c r="T156" s="76"/>
      <c r="U156" s="76"/>
      <c r="V156" s="76"/>
    </row>
    <row r="157" spans="1:22" ht="42" customHeight="1">
      <c r="A157" s="120" t="s">
        <v>132</v>
      </c>
      <c r="B157" s="120"/>
      <c r="C157" s="120"/>
      <c r="D157" s="120"/>
      <c r="E157" s="120"/>
      <c r="F157" s="120"/>
      <c r="G157" s="120"/>
      <c r="H157" s="77" t="s">
        <v>135</v>
      </c>
      <c r="I157" s="71"/>
      <c r="J157" s="123">
        <f>O157+T157</f>
        <v>1923400.59</v>
      </c>
      <c r="K157" s="123"/>
      <c r="L157" s="123"/>
      <c r="M157" s="71">
        <f>P157+U157</f>
        <v>0</v>
      </c>
      <c r="N157" s="71">
        <f>S157+V157</f>
        <v>0</v>
      </c>
      <c r="O157" s="97">
        <v>1923400.59</v>
      </c>
      <c r="P157" s="76"/>
      <c r="Q157" s="76"/>
      <c r="R157" s="76"/>
      <c r="S157" s="76"/>
      <c r="T157" s="76"/>
      <c r="U157" s="76"/>
      <c r="V157" s="76"/>
    </row>
    <row r="159" spans="1:14" ht="19.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9"/>
      <c r="N159" s="78"/>
    </row>
    <row r="163" spans="8:23" ht="18.75">
      <c r="H163" s="190" t="s">
        <v>136</v>
      </c>
      <c r="I163" s="190"/>
      <c r="N163" s="2"/>
      <c r="O163" s="2"/>
      <c r="P163" s="2"/>
      <c r="Q163" s="2"/>
      <c r="R163" s="2"/>
      <c r="S163" s="190" t="s">
        <v>146</v>
      </c>
      <c r="T163" s="190"/>
      <c r="U163" s="19"/>
      <c r="V163" s="80"/>
      <c r="W163" s="80"/>
    </row>
    <row r="164" spans="14:23" ht="12.75">
      <c r="N164" s="2"/>
      <c r="O164" s="2"/>
      <c r="P164" s="2"/>
      <c r="Q164" s="2"/>
      <c r="R164" s="2"/>
      <c r="S164" s="2"/>
      <c r="T164" s="2"/>
      <c r="U164" s="19"/>
      <c r="V164" s="19"/>
      <c r="W164" s="19"/>
    </row>
    <row r="165" spans="1:23" ht="59.25" customHeight="1">
      <c r="A165" s="187" t="s">
        <v>178</v>
      </c>
      <c r="B165" s="187"/>
      <c r="C165" s="187"/>
      <c r="D165" s="187"/>
      <c r="E165" s="187"/>
      <c r="F165" s="187"/>
      <c r="G165" s="187"/>
      <c r="H165" s="187"/>
      <c r="I165" s="187"/>
      <c r="M165" s="187" t="s">
        <v>147</v>
      </c>
      <c r="N165" s="187"/>
      <c r="O165" s="187"/>
      <c r="P165" s="187"/>
      <c r="Q165" s="187"/>
      <c r="R165" s="187"/>
      <c r="S165" s="187"/>
      <c r="T165" s="187"/>
      <c r="U165" s="81"/>
      <c r="V165" s="81"/>
      <c r="W165" s="81"/>
    </row>
    <row r="166" spans="14:23" ht="12.75">
      <c r="N166" s="2"/>
      <c r="O166" s="2"/>
      <c r="P166" s="2"/>
      <c r="Q166" s="2"/>
      <c r="R166" s="2"/>
      <c r="S166" s="2"/>
      <c r="T166" s="2"/>
      <c r="U166" s="19"/>
      <c r="V166" s="19"/>
      <c r="W166" s="19"/>
    </row>
    <row r="167" spans="1:23" ht="12.75" customHeight="1">
      <c r="A167" s="120" t="s">
        <v>17</v>
      </c>
      <c r="B167" s="120"/>
      <c r="C167" s="120"/>
      <c r="D167" s="120"/>
      <c r="E167" s="120"/>
      <c r="F167" s="120"/>
      <c r="G167" s="120"/>
      <c r="H167" s="120" t="s">
        <v>117</v>
      </c>
      <c r="I167" s="120" t="s">
        <v>137</v>
      </c>
      <c r="M167" s="120" t="s">
        <v>17</v>
      </c>
      <c r="N167" s="120"/>
      <c r="O167" s="120"/>
      <c r="P167" s="120"/>
      <c r="Q167" s="71"/>
      <c r="R167" s="71"/>
      <c r="S167" s="120" t="s">
        <v>117</v>
      </c>
      <c r="T167" s="120" t="s">
        <v>151</v>
      </c>
      <c r="U167" s="81"/>
      <c r="V167" s="81"/>
      <c r="W167" s="81"/>
    </row>
    <row r="168" spans="1:23" ht="12.75" customHeight="1">
      <c r="A168" s="120"/>
      <c r="B168" s="120"/>
      <c r="C168" s="120"/>
      <c r="D168" s="120"/>
      <c r="E168" s="120"/>
      <c r="F168" s="120"/>
      <c r="G168" s="120"/>
      <c r="H168" s="120"/>
      <c r="I168" s="120"/>
      <c r="M168" s="120"/>
      <c r="N168" s="120"/>
      <c r="O168" s="120"/>
      <c r="P168" s="120"/>
      <c r="Q168" s="71"/>
      <c r="R168" s="71"/>
      <c r="S168" s="120"/>
      <c r="T168" s="120"/>
      <c r="U168" s="81"/>
      <c r="V168" s="81"/>
      <c r="W168" s="81"/>
    </row>
    <row r="169" spans="1:23" ht="12.75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M169" s="120"/>
      <c r="N169" s="120"/>
      <c r="O169" s="120"/>
      <c r="P169" s="120"/>
      <c r="Q169" s="71"/>
      <c r="R169" s="71"/>
      <c r="S169" s="120"/>
      <c r="T169" s="120"/>
      <c r="U169" s="81"/>
      <c r="V169" s="81"/>
      <c r="W169" s="81"/>
    </row>
    <row r="170" spans="1:23" ht="12.7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M170" s="120"/>
      <c r="N170" s="120"/>
      <c r="O170" s="120"/>
      <c r="P170" s="120"/>
      <c r="Q170" s="71"/>
      <c r="R170" s="71"/>
      <c r="S170" s="120"/>
      <c r="T170" s="120"/>
      <c r="U170" s="81"/>
      <c r="V170" s="81"/>
      <c r="W170" s="81"/>
    </row>
    <row r="171" spans="1:23" ht="18.75">
      <c r="A171" s="120">
        <v>1</v>
      </c>
      <c r="B171" s="120"/>
      <c r="C171" s="120"/>
      <c r="D171" s="120"/>
      <c r="E171" s="120"/>
      <c r="F171" s="120"/>
      <c r="G171" s="120"/>
      <c r="H171" s="71">
        <v>2</v>
      </c>
      <c r="I171" s="71">
        <v>3</v>
      </c>
      <c r="M171" s="120">
        <v>1</v>
      </c>
      <c r="N171" s="120"/>
      <c r="O171" s="120"/>
      <c r="P171" s="120"/>
      <c r="Q171" s="71"/>
      <c r="R171" s="71"/>
      <c r="S171" s="71">
        <v>2</v>
      </c>
      <c r="T171" s="71">
        <v>3</v>
      </c>
      <c r="U171" s="81"/>
      <c r="V171" s="55"/>
      <c r="W171" s="55"/>
    </row>
    <row r="172" spans="1:23" ht="18.75" customHeight="1">
      <c r="A172" s="120" t="s">
        <v>138</v>
      </c>
      <c r="B172" s="120"/>
      <c r="C172" s="120"/>
      <c r="D172" s="120"/>
      <c r="E172" s="120"/>
      <c r="F172" s="120"/>
      <c r="G172" s="120"/>
      <c r="H172" s="77" t="s">
        <v>142</v>
      </c>
      <c r="I172" s="71"/>
      <c r="M172" s="120" t="s">
        <v>148</v>
      </c>
      <c r="N172" s="120"/>
      <c r="O172" s="120"/>
      <c r="P172" s="120"/>
      <c r="Q172" s="71"/>
      <c r="R172" s="71"/>
      <c r="S172" s="77" t="s">
        <v>142</v>
      </c>
      <c r="T172" s="71"/>
      <c r="U172" s="81"/>
      <c r="V172" s="82"/>
      <c r="W172" s="55"/>
    </row>
    <row r="173" spans="1:23" ht="66.75" customHeight="1">
      <c r="A173" s="120" t="s">
        <v>139</v>
      </c>
      <c r="B173" s="120"/>
      <c r="C173" s="120"/>
      <c r="D173" s="120"/>
      <c r="E173" s="120"/>
      <c r="F173" s="120"/>
      <c r="G173" s="120"/>
      <c r="H173" s="77" t="s">
        <v>143</v>
      </c>
      <c r="I173" s="71"/>
      <c r="M173" s="120" t="s">
        <v>149</v>
      </c>
      <c r="N173" s="120"/>
      <c r="O173" s="120"/>
      <c r="P173" s="120"/>
      <c r="Q173" s="71"/>
      <c r="R173" s="71"/>
      <c r="S173" s="77" t="s">
        <v>143</v>
      </c>
      <c r="T173" s="71"/>
      <c r="U173" s="81"/>
      <c r="V173" s="82"/>
      <c r="W173" s="55"/>
    </row>
    <row r="174" spans="1:23" ht="18.75" customHeight="1">
      <c r="A174" s="120" t="s">
        <v>140</v>
      </c>
      <c r="B174" s="120"/>
      <c r="C174" s="120"/>
      <c r="D174" s="120"/>
      <c r="E174" s="120"/>
      <c r="F174" s="120"/>
      <c r="G174" s="120"/>
      <c r="H174" s="77" t="s">
        <v>144</v>
      </c>
      <c r="I174" s="71"/>
      <c r="M174" s="120" t="s">
        <v>150</v>
      </c>
      <c r="N174" s="120"/>
      <c r="O174" s="120"/>
      <c r="P174" s="120"/>
      <c r="Q174" s="71"/>
      <c r="R174" s="71"/>
      <c r="S174" s="77" t="s">
        <v>144</v>
      </c>
      <c r="T174" s="71"/>
      <c r="U174" s="81"/>
      <c r="V174" s="82"/>
      <c r="W174" s="55"/>
    </row>
    <row r="175" spans="1:23" ht="18.75">
      <c r="A175" s="120" t="s">
        <v>141</v>
      </c>
      <c r="B175" s="120"/>
      <c r="C175" s="120"/>
      <c r="D175" s="120"/>
      <c r="E175" s="120"/>
      <c r="F175" s="120"/>
      <c r="G175" s="120"/>
      <c r="H175" s="77" t="s">
        <v>145</v>
      </c>
      <c r="I175" s="71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3:23" ht="18.75">
      <c r="M176" s="78"/>
      <c r="N176" s="78"/>
      <c r="O176" s="78"/>
      <c r="P176" s="2"/>
      <c r="Q176" s="2"/>
      <c r="R176" s="2"/>
      <c r="S176" s="2"/>
      <c r="T176" s="2"/>
      <c r="U176" s="2"/>
      <c r="V176" s="2"/>
      <c r="W176" s="2"/>
    </row>
    <row r="177" spans="1:23" ht="18.75">
      <c r="A177" s="78"/>
      <c r="B177" s="78"/>
      <c r="C177" s="78"/>
      <c r="M177" s="78"/>
      <c r="N177" s="78"/>
      <c r="O177" s="78"/>
      <c r="P177" s="2"/>
      <c r="Q177" s="2"/>
      <c r="R177" s="2"/>
      <c r="S177" s="2"/>
      <c r="T177" s="2"/>
      <c r="U177" s="2"/>
      <c r="V177" s="190"/>
      <c r="W177" s="190"/>
    </row>
    <row r="178" spans="1:9" ht="18.75">
      <c r="A178" s="78"/>
      <c r="B178" s="78"/>
      <c r="C178" s="78"/>
      <c r="H178" s="190"/>
      <c r="I178" s="190"/>
    </row>
  </sheetData>
  <sheetProtection/>
  <mergeCells count="251">
    <mergeCell ref="A174:G174"/>
    <mergeCell ref="M174:P174"/>
    <mergeCell ref="A175:G175"/>
    <mergeCell ref="V177:W177"/>
    <mergeCell ref="H178:I178"/>
    <mergeCell ref="A171:G171"/>
    <mergeCell ref="M171:P171"/>
    <mergeCell ref="A172:G172"/>
    <mergeCell ref="M172:P172"/>
    <mergeCell ref="A173:G173"/>
    <mergeCell ref="M173:P173"/>
    <mergeCell ref="A167:G170"/>
    <mergeCell ref="H167:H170"/>
    <mergeCell ref="I167:I170"/>
    <mergeCell ref="M167:P170"/>
    <mergeCell ref="S167:S170"/>
    <mergeCell ref="T167:T170"/>
    <mergeCell ref="A157:G157"/>
    <mergeCell ref="J157:L157"/>
    <mergeCell ref="H163:I163"/>
    <mergeCell ref="S163:T163"/>
    <mergeCell ref="A165:I165"/>
    <mergeCell ref="M165:T165"/>
    <mergeCell ref="A154:G154"/>
    <mergeCell ref="J154:L154"/>
    <mergeCell ref="A155:G155"/>
    <mergeCell ref="J155:L155"/>
    <mergeCell ref="A156:G156"/>
    <mergeCell ref="J156:L156"/>
    <mergeCell ref="A150:G153"/>
    <mergeCell ref="H150:H153"/>
    <mergeCell ref="I150:I153"/>
    <mergeCell ref="J150:V150"/>
    <mergeCell ref="J151:N152"/>
    <mergeCell ref="O151:V151"/>
    <mergeCell ref="O152:S152"/>
    <mergeCell ref="T152:V152"/>
    <mergeCell ref="J153:L153"/>
    <mergeCell ref="A140:Z140"/>
    <mergeCell ref="A141:Z141"/>
    <mergeCell ref="A142:M142"/>
    <mergeCell ref="T142:Z142"/>
    <mergeCell ref="U146:V146"/>
    <mergeCell ref="A148:V148"/>
    <mergeCell ref="A136:H136"/>
    <mergeCell ref="J136:L136"/>
    <mergeCell ref="A137:H137"/>
    <mergeCell ref="J137:L137"/>
    <mergeCell ref="A138:H138"/>
    <mergeCell ref="J138:L138"/>
    <mergeCell ref="A133:H133"/>
    <mergeCell ref="J133:L133"/>
    <mergeCell ref="A134:H134"/>
    <mergeCell ref="J134:L134"/>
    <mergeCell ref="A135:H135"/>
    <mergeCell ref="J135:L135"/>
    <mergeCell ref="A130:H130"/>
    <mergeCell ref="J130:L130"/>
    <mergeCell ref="A131:H131"/>
    <mergeCell ref="J131:L131"/>
    <mergeCell ref="A132:H132"/>
    <mergeCell ref="J132:L132"/>
    <mergeCell ref="A127:H127"/>
    <mergeCell ref="J127:L127"/>
    <mergeCell ref="A128:H128"/>
    <mergeCell ref="J128:L128"/>
    <mergeCell ref="A129:H129"/>
    <mergeCell ref="J129:L129"/>
    <mergeCell ref="A124:H124"/>
    <mergeCell ref="J124:L124"/>
    <mergeCell ref="A125:H125"/>
    <mergeCell ref="J125:L125"/>
    <mergeCell ref="A126:H126"/>
    <mergeCell ref="J126:L126"/>
    <mergeCell ref="A121:H121"/>
    <mergeCell ref="J121:L121"/>
    <mergeCell ref="A122:H122"/>
    <mergeCell ref="J122:L122"/>
    <mergeCell ref="A123:H123"/>
    <mergeCell ref="J123:L123"/>
    <mergeCell ref="A118:H118"/>
    <mergeCell ref="J118:L118"/>
    <mergeCell ref="A119:H119"/>
    <mergeCell ref="J119:L119"/>
    <mergeCell ref="A120:H120"/>
    <mergeCell ref="J120:L120"/>
    <mergeCell ref="A115:H115"/>
    <mergeCell ref="J115:L115"/>
    <mergeCell ref="A116:H116"/>
    <mergeCell ref="J116:L116"/>
    <mergeCell ref="A117:H117"/>
    <mergeCell ref="J117:L117"/>
    <mergeCell ref="A112:H112"/>
    <mergeCell ref="J112:L112"/>
    <mergeCell ref="A113:H113"/>
    <mergeCell ref="J113:L113"/>
    <mergeCell ref="A114:H114"/>
    <mergeCell ref="J114:L114"/>
    <mergeCell ref="A109:H109"/>
    <mergeCell ref="J109:L109"/>
    <mergeCell ref="A110:H110"/>
    <mergeCell ref="J110:L110"/>
    <mergeCell ref="A111:H111"/>
    <mergeCell ref="J111:L111"/>
    <mergeCell ref="A106:H106"/>
    <mergeCell ref="J106:L106"/>
    <mergeCell ref="A107:H107"/>
    <mergeCell ref="J107:L107"/>
    <mergeCell ref="A108:H108"/>
    <mergeCell ref="J108:L108"/>
    <mergeCell ref="A103:H103"/>
    <mergeCell ref="J103:L103"/>
    <mergeCell ref="A104:H104"/>
    <mergeCell ref="J104:L104"/>
    <mergeCell ref="A105:H105"/>
    <mergeCell ref="J105:L105"/>
    <mergeCell ref="A100:H100"/>
    <mergeCell ref="J100:L100"/>
    <mergeCell ref="A101:H101"/>
    <mergeCell ref="J101:L101"/>
    <mergeCell ref="A102:H102"/>
    <mergeCell ref="J102:L102"/>
    <mergeCell ref="A97:H97"/>
    <mergeCell ref="J97:L97"/>
    <mergeCell ref="A98:H98"/>
    <mergeCell ref="J98:L98"/>
    <mergeCell ref="A99:H99"/>
    <mergeCell ref="J99:L99"/>
    <mergeCell ref="N94:N95"/>
    <mergeCell ref="O94:R94"/>
    <mergeCell ref="S94:S95"/>
    <mergeCell ref="T94:T95"/>
    <mergeCell ref="U94:Z94"/>
    <mergeCell ref="A96:H96"/>
    <mergeCell ref="J96:L96"/>
    <mergeCell ref="B87:L87"/>
    <mergeCell ref="M87:Z87"/>
    <mergeCell ref="A90:Z90"/>
    <mergeCell ref="U91:Z91"/>
    <mergeCell ref="A92:H95"/>
    <mergeCell ref="I92:I95"/>
    <mergeCell ref="J92:L95"/>
    <mergeCell ref="M92:Z92"/>
    <mergeCell ref="M93:M95"/>
    <mergeCell ref="N93:Z93"/>
    <mergeCell ref="B84:L84"/>
    <mergeCell ref="M84:Z84"/>
    <mergeCell ref="B85:L85"/>
    <mergeCell ref="M85:Z85"/>
    <mergeCell ref="B86:L86"/>
    <mergeCell ref="M86:Z86"/>
    <mergeCell ref="B81:L81"/>
    <mergeCell ref="M81:Z81"/>
    <mergeCell ref="B82:L82"/>
    <mergeCell ref="M82:Z82"/>
    <mergeCell ref="B83:L83"/>
    <mergeCell ref="M83:Z83"/>
    <mergeCell ref="B78:L78"/>
    <mergeCell ref="M78:Z78"/>
    <mergeCell ref="B79:L79"/>
    <mergeCell ref="M79:Z79"/>
    <mergeCell ref="B80:L80"/>
    <mergeCell ref="M80:Z80"/>
    <mergeCell ref="B75:L75"/>
    <mergeCell ref="M75:Z75"/>
    <mergeCell ref="B76:L76"/>
    <mergeCell ref="M76:Z76"/>
    <mergeCell ref="B77:L77"/>
    <mergeCell ref="M77:Z77"/>
    <mergeCell ref="B72:L72"/>
    <mergeCell ref="M72:Z72"/>
    <mergeCell ref="B73:L73"/>
    <mergeCell ref="M73:Z73"/>
    <mergeCell ref="B74:L74"/>
    <mergeCell ref="M74:Z74"/>
    <mergeCell ref="B69:L69"/>
    <mergeCell ref="M69:Z69"/>
    <mergeCell ref="B70:L70"/>
    <mergeCell ref="M70:Z70"/>
    <mergeCell ref="B71:L71"/>
    <mergeCell ref="M71:Z71"/>
    <mergeCell ref="A61:Z61"/>
    <mergeCell ref="A62:Y62"/>
    <mergeCell ref="A64:Z65"/>
    <mergeCell ref="B67:L67"/>
    <mergeCell ref="M67:Z67"/>
    <mergeCell ref="B68:L68"/>
    <mergeCell ref="M68:Z68"/>
    <mergeCell ref="A55:Y55"/>
    <mergeCell ref="A56:Z56"/>
    <mergeCell ref="A57:Y57"/>
    <mergeCell ref="A58:Y58"/>
    <mergeCell ref="A59:Y59"/>
    <mergeCell ref="A60:Y60"/>
    <mergeCell ref="A49:Z49"/>
    <mergeCell ref="A50:Z50"/>
    <mergeCell ref="A51:Z51"/>
    <mergeCell ref="A52:Z52"/>
    <mergeCell ref="A53:Z53"/>
    <mergeCell ref="A54:Z54"/>
    <mergeCell ref="A41:Z41"/>
    <mergeCell ref="A42:Z43"/>
    <mergeCell ref="A44:Z44"/>
    <mergeCell ref="A45:Z45"/>
    <mergeCell ref="A46:Z46"/>
    <mergeCell ref="A47:Z48"/>
    <mergeCell ref="A35:Z35"/>
    <mergeCell ref="A36:Z36"/>
    <mergeCell ref="A37:Z37"/>
    <mergeCell ref="A38:Z38"/>
    <mergeCell ref="A39:Z39"/>
    <mergeCell ref="A40:Z40"/>
    <mergeCell ref="Z27:Z28"/>
    <mergeCell ref="A28:C28"/>
    <mergeCell ref="D28:X28"/>
    <mergeCell ref="D29:T29"/>
    <mergeCell ref="A31:Z31"/>
    <mergeCell ref="A33:Z34"/>
    <mergeCell ref="Z21:Z23"/>
    <mergeCell ref="A22:C23"/>
    <mergeCell ref="D22:X23"/>
    <mergeCell ref="Z24:Z26"/>
    <mergeCell ref="A25:C26"/>
    <mergeCell ref="D25:X26"/>
    <mergeCell ref="Y17:Y18"/>
    <mergeCell ref="Z17:Z18"/>
    <mergeCell ref="A18:C18"/>
    <mergeCell ref="D18:X18"/>
    <mergeCell ref="Z19:Z20"/>
    <mergeCell ref="A20:C20"/>
    <mergeCell ref="D20:X20"/>
    <mergeCell ref="A11:B11"/>
    <mergeCell ref="T11:U11"/>
    <mergeCell ref="A13:X13"/>
    <mergeCell ref="K14:L14"/>
    <mergeCell ref="M14:N14"/>
    <mergeCell ref="A16:C16"/>
    <mergeCell ref="D16:X16"/>
    <mergeCell ref="T8:Z8"/>
    <mergeCell ref="A9:C9"/>
    <mergeCell ref="E9:H9"/>
    <mergeCell ref="M9:O9"/>
    <mergeCell ref="U9:Z9"/>
    <mergeCell ref="M10:O10"/>
    <mergeCell ref="U10:Z10"/>
    <mergeCell ref="M2:Z2"/>
    <mergeCell ref="A4:H4"/>
    <mergeCell ref="T4:Z4"/>
    <mergeCell ref="A5:I7"/>
    <mergeCell ref="T5:Z6"/>
    <mergeCell ref="T7:Z7"/>
  </mergeCells>
  <printOptions/>
  <pageMargins left="0.5118110236220472" right="0.5118110236220472" top="0.5511811023622047" bottom="0.5511811023622047" header="0.31496062992125984" footer="0.31496062992125984"/>
  <pageSetup fitToHeight="4" fitToWidth="1" horizontalDpi="600" verticalDpi="600" orientation="landscape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</cp:lastModifiedBy>
  <cp:lastPrinted>2017-03-27T10:07:44Z</cp:lastPrinted>
  <dcterms:created xsi:type="dcterms:W3CDTF">2010-08-30T11:00:24Z</dcterms:created>
  <dcterms:modified xsi:type="dcterms:W3CDTF">2017-04-03T08:49:37Z</dcterms:modified>
  <cp:category/>
  <cp:version/>
  <cp:contentType/>
  <cp:contentStatus/>
</cp:coreProperties>
</file>